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secek\.praetor\docs\501a0b9f\Tracked\0a5bd729-84df-4bbe-b4ac-258b9fcc3a53\c914f101-5326-4231-90b5-a242be90859f\"/>
    </mc:Choice>
  </mc:AlternateContent>
  <xr:revisionPtr revIDLastSave="0" documentId="13_ncr:1_{8896F5DA-0C07-46C8-9A1F-E60B3A7965CF}" xr6:coauthVersionLast="47" xr6:coauthVersionMax="47" xr10:uidLastSave="{00000000-0000-0000-0000-000000000000}"/>
  <bookViews>
    <workbookView xWindow="28680" yWindow="-120" windowWidth="29040" windowHeight="15720" tabRatio="691" activeTab="4" xr2:uid="{00000000-000D-0000-FFFF-FFFF00000000}"/>
  </bookViews>
  <sheets>
    <sheet name="Nabídková cena - Souhrn" sheetId="2" r:id="rId1"/>
    <sheet name="Dodání" sheetId="3" r:id="rId2"/>
    <sheet name="Navyšování výkonu nebo kapacity" sheetId="5" r:id="rId3"/>
    <sheet name="Služby" sheetId="4" r:id="rId4"/>
    <sheet name="Navyšování počtu využitel. VM" sheetId="6" r:id="rId5"/>
  </sheets>
  <definedNames>
    <definedName name="_xlnm.Print_Area" localSheetId="1">Dodání!$A$3:$C$33</definedName>
    <definedName name="_xlnm.Print_Area" localSheetId="0">'Nabídková cena - Souhrn'!$A$1:$B$13</definedName>
    <definedName name="_xlnm.Print_Area" localSheetId="4">'Navyšování počtu využitel. VM'!$A$1:$O$11</definedName>
    <definedName name="_xlnm.Print_Area" localSheetId="2">'Navyšování výkonu nebo kapacity'!$A$1:$I$20</definedName>
    <definedName name="_xlnm.Print_Area" localSheetId="3">Služby!$A$1:$F$22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3" i="2" l="1"/>
  <c r="O11" i="6"/>
  <c r="O10" i="6"/>
  <c r="O9" i="6"/>
  <c r="M10" i="6"/>
  <c r="M9" i="6"/>
  <c r="L10" i="6"/>
  <c r="L9" i="6"/>
  <c r="J10" i="6"/>
  <c r="J9" i="6"/>
  <c r="H10" i="6"/>
  <c r="H9" i="6"/>
  <c r="F9" i="6"/>
  <c r="D10" i="6"/>
  <c r="D9" i="6"/>
  <c r="F22" i="4"/>
  <c r="F21" i="4"/>
  <c r="F20" i="4"/>
  <c r="F19" i="4"/>
  <c r="C21" i="4"/>
  <c r="C20" i="4"/>
  <c r="C19" i="4"/>
  <c r="F17" i="4"/>
  <c r="C17" i="4"/>
  <c r="F10" i="4"/>
  <c r="D10" i="4"/>
  <c r="C14" i="4"/>
  <c r="C13" i="4"/>
  <c r="C12" i="4"/>
  <c r="C11" i="4"/>
  <c r="C10" i="4"/>
  <c r="C33" i="3"/>
  <c r="C32" i="3"/>
  <c r="C31" i="3"/>
  <c r="B9" i="2" s="1"/>
  <c r="I14" i="5"/>
  <c r="I16" i="5"/>
  <c r="I20" i="5"/>
  <c r="I19" i="5"/>
  <c r="I18" i="5"/>
  <c r="I17" i="5"/>
  <c r="I15" i="5"/>
  <c r="I13" i="5"/>
  <c r="I12" i="5"/>
  <c r="I11" i="5"/>
  <c r="I10" i="5"/>
  <c r="I9" i="5"/>
  <c r="C13" i="3" l="1"/>
  <c r="B11" i="2" l="1"/>
  <c r="G10" i="5"/>
  <c r="G11" i="5"/>
  <c r="G12" i="5"/>
  <c r="G13" i="5"/>
  <c r="G14" i="5"/>
  <c r="G15" i="5"/>
  <c r="G16" i="5"/>
  <c r="G17" i="5"/>
  <c r="G18" i="5"/>
  <c r="G19" i="5"/>
  <c r="E10" i="5"/>
  <c r="E11" i="5"/>
  <c r="E12" i="5"/>
  <c r="E13" i="5"/>
  <c r="E14" i="5"/>
  <c r="E15" i="5"/>
  <c r="E16" i="5"/>
  <c r="E17" i="5"/>
  <c r="E18" i="5"/>
  <c r="E19" i="5"/>
  <c r="G9" i="5"/>
  <c r="E9" i="5"/>
  <c r="C10" i="3"/>
  <c r="C11" i="3"/>
  <c r="C12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9" i="3"/>
  <c r="B10" i="2" l="1"/>
  <c r="B12" i="2"/>
</calcChain>
</file>

<file path=xl/sharedStrings.xml><?xml version="1.0" encoding="utf-8"?>
<sst xmlns="http://schemas.openxmlformats.org/spreadsheetml/2006/main" count="143" uniqueCount="121">
  <si>
    <t>-</t>
  </si>
  <si>
    <t>Předloha pro zpracování ceny plnění</t>
  </si>
  <si>
    <t>Dodání předmětu plnění dle Smlouvy na dodávku</t>
  </si>
  <si>
    <t>Dílčí předmět plnění</t>
  </si>
  <si>
    <r>
      <rPr>
        <b/>
        <sz val="11"/>
        <color theme="1"/>
        <rFont val="Calibri"/>
        <family val="2"/>
        <charset val="238"/>
      </rPr>
      <t xml:space="preserve">Cena za dodání dílčího předmětu plnění v Kč bez DPH </t>
    </r>
    <r>
      <rPr>
        <b/>
        <u/>
        <sz val="11"/>
        <color theme="1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</si>
  <si>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t>SAN</t>
  </si>
  <si>
    <t>WAN router</t>
  </si>
  <si>
    <t>FW</t>
  </si>
  <si>
    <t>LB</t>
  </si>
  <si>
    <t>SW pro MGMT DC Fabric</t>
  </si>
  <si>
    <t>Out-of-Band MGMT switch</t>
  </si>
  <si>
    <t>Terminal Server</t>
  </si>
  <si>
    <t>Rack</t>
  </si>
  <si>
    <t xml:space="preserve">Produkční diskové pole </t>
  </si>
  <si>
    <t>Zálohovací diskové pole</t>
  </si>
  <si>
    <t xml:space="preserve">Pásková knihovna </t>
  </si>
  <si>
    <t>SW pro zálohování</t>
  </si>
  <si>
    <t>Správa klonovacích (hardware snapshot) funkcí</t>
  </si>
  <si>
    <t>Detekce ransomware hrozeb</t>
  </si>
  <si>
    <t xml:space="preserve">Výpočetní servery pro ERP SAP </t>
  </si>
  <si>
    <t xml:space="preserve">Servery pro zálohování a dohled </t>
  </si>
  <si>
    <t>Aplikační a systémový monitoring</t>
  </si>
  <si>
    <t>Služba IS01 - Provoz a správa</t>
  </si>
  <si>
    <t>Služba IS02 - Zálohování a obnova</t>
  </si>
  <si>
    <t>Služba IS03 - Dohled a monitoring</t>
  </si>
  <si>
    <t>Poskytování Služeb na objednávku dle Servisní smlouvy</t>
  </si>
  <si>
    <t>Služba JS02 - Řízené ukončení poskytování služeb</t>
  </si>
  <si>
    <t>Navyšování výkonu nebo kapacity vybraného předmětu plnění dle Smlouvy na dodávku</t>
  </si>
  <si>
    <t>Navyšovaný parametr výkonu nebo kapacity</t>
  </si>
  <si>
    <t>Jednotka navýšení výkonu nebo kapacity</t>
  </si>
  <si>
    <r>
      <t xml:space="preserve">Cena za navýšení parametru o 1 (jednu) jednotku v Kč bez DPH </t>
    </r>
    <r>
      <rPr>
        <b/>
        <u/>
        <sz val="11"/>
        <color theme="1"/>
        <rFont val="Calibri"/>
        <family val="2"/>
        <charset val="238"/>
      </rPr>
      <t>automaticky zaokrouhlená na dvě desetinná místa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theme="1"/>
        <rFont val="Calibri"/>
        <family val="2"/>
        <charset val="238"/>
      </rPr>
      <t>(Cena rozhodná pro plnění veřejné zakázky)</t>
    </r>
  </si>
  <si>
    <t>Maximální počet jednotek možného navýšení výkonu nebo kapacity za dobu dle Smlouvy na dodávku</t>
  </si>
  <si>
    <r>
      <t xml:space="preserve">Cena za maximální počet jednotek možného navýšení výkonu nebo kapacity za dobu dle Smlouvy na dodávku
</t>
    </r>
    <r>
      <rPr>
        <b/>
        <i/>
        <sz val="11"/>
        <color theme="1"/>
        <rFont val="Calibri"/>
        <family val="2"/>
        <charset val="238"/>
      </rPr>
      <t xml:space="preserve">(Výpočet této ceny je stanoven s ohledem na předpokládané navýšování výkonu nebo kapacity v jednotlivých letech doby dle Smlouvy na dodávku)
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theme="1"/>
        <rFont val="Calibri"/>
        <family val="2"/>
        <charset val="238"/>
      </rPr>
      <t>(Cena rozhodná pouze pro hodnocení nabídek)</t>
    </r>
  </si>
  <si>
    <t>Výpočetní servery pro ERP SAP</t>
  </si>
  <si>
    <t>RAM</t>
  </si>
  <si>
    <t>512 GB</t>
  </si>
  <si>
    <t>CPU</t>
  </si>
  <si>
    <t>1 CORE</t>
  </si>
  <si>
    <t>Výpočetní servery pro virtualizaci platformy x86</t>
  </si>
  <si>
    <t>64 GB</t>
  </si>
  <si>
    <t>Servery pro zálohování a dohled</t>
  </si>
  <si>
    <t>128 GB</t>
  </si>
  <si>
    <t>Produkční diskové pole</t>
  </si>
  <si>
    <t>Datová kapacita uložiště</t>
  </si>
  <si>
    <t>35 TB</t>
  </si>
  <si>
    <t>Zálohovací disková pole</t>
  </si>
  <si>
    <t>Kapacita disku flash/SSD</t>
  </si>
  <si>
    <t>18 TB</t>
  </si>
  <si>
    <t>Kapacita disku NL-SAS</t>
  </si>
  <si>
    <t>20 TB</t>
  </si>
  <si>
    <t>Expanze</t>
  </si>
  <si>
    <t>1 ks</t>
  </si>
  <si>
    <t>Čtecí hlava LTO9</t>
  </si>
  <si>
    <t>1 čtecí hlava LTO9</t>
  </si>
  <si>
    <t>20 pásek LTO9 + potřebné licence</t>
  </si>
  <si>
    <t>1 balík</t>
  </si>
  <si>
    <t>Licence pro server/VM</t>
  </si>
  <si>
    <t>10 VM</t>
  </si>
  <si>
    <r>
      <t xml:space="preserve">Nabídková cena v Kč bez DPH
</t>
    </r>
    <r>
      <rPr>
        <b/>
        <i/>
        <sz val="12"/>
        <color rgb="FF000000"/>
        <rFont val="Calibri"/>
        <family val="2"/>
        <charset val="238"/>
      </rPr>
      <t>(Cena rozhodná pouze pro hodnocení nabídek)</t>
    </r>
  </si>
  <si>
    <r>
      <rPr>
        <b/>
        <sz val="11"/>
        <color theme="1"/>
        <rFont val="Calibri"/>
        <family val="2"/>
        <charset val="238"/>
      </rPr>
      <t>Cena za dodání dílčího pře</t>
    </r>
    <r>
      <rPr>
        <b/>
        <sz val="11"/>
        <color rgb="FF000000"/>
        <rFont val="Calibri"/>
        <family val="2"/>
        <charset val="238"/>
      </rPr>
      <t xml:space="preserve">dmětu plnění v Kč bez DPH </t>
    </r>
    <r>
      <rPr>
        <b/>
        <u/>
        <sz val="11"/>
        <color rgb="FF000000"/>
        <rFont val="Calibri"/>
        <family val="2"/>
        <charset val="238"/>
      </rPr>
      <t xml:space="preserve">zobrazená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</si>
  <si>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t>Předimplementační analýza</t>
  </si>
  <si>
    <r>
      <t xml:space="preserve">Cena za navýšení parametru o 1 (jednu) jednotku v Kč bez DPH </t>
    </r>
    <r>
      <rPr>
        <b/>
        <u/>
        <sz val="11"/>
        <color theme="1"/>
        <rFont val="Calibri"/>
        <family val="2"/>
        <charset val="238"/>
      </rPr>
      <t>zobrazená na dvě desetinná místa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</si>
  <si>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t>Služba IS05 - Řízení bezpečnosti</t>
  </si>
  <si>
    <t>Celková cena předmětného plnění převzatá z dílčích listů předlohy pro zpracování ceny plnění v Kč bez DPH</t>
  </si>
  <si>
    <t>Nabídková cena - Rekapitulace</t>
  </si>
  <si>
    <r>
      <t xml:space="preserve">Celková cena za celkové navýšení výkonu nebo kapacity všech vybraných předmětů plnění dle Smlouvy na dodávku v Kč bez DPH
</t>
    </r>
    <r>
      <rPr>
        <b/>
        <i/>
        <sz val="11"/>
        <color theme="1"/>
        <rFont val="Calibri"/>
        <family val="2"/>
        <charset val="238"/>
      </rPr>
      <t>(Cena rozhodná pouze pro hodnocení nabídek)</t>
    </r>
  </si>
  <si>
    <t>Pásková knihovna</t>
  </si>
  <si>
    <t>Vybraný předmět plnění dle Smlouvy na dodávku, u něhož může dojít k navýšení výkonu nebo kapacity</t>
  </si>
  <si>
    <t>Poskytování služeb dle Servisní smlouvy</t>
  </si>
  <si>
    <t>Dílčí služba</t>
  </si>
  <si>
    <r>
      <t xml:space="preserve">Cena za 1 (jeden) MD (člověkoden) poskytování dílčí služby v Kč bez DPH </t>
    </r>
    <r>
      <rPr>
        <b/>
        <u/>
        <sz val="11"/>
        <color theme="1"/>
        <rFont val="Calibri"/>
        <family val="2"/>
        <charset val="238"/>
      </rPr>
      <t>zobrazená na dvě desetinná místa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</si>
  <si>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 za 1 (jeden) MD (člověkoden) poskytování dílčí služby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theme="1"/>
        <rFont val="Calibri"/>
        <family val="2"/>
        <charset val="238"/>
      </rPr>
      <t>(Cena rozhodná pro plnění veřejné zakázky)</t>
    </r>
  </si>
  <si>
    <t>Maximální počet MD (člověkodní) možného poskytování dílčí služby za dobu dle Servisní smlouvy</t>
  </si>
  <si>
    <r>
      <t xml:space="preserve">Cena za maximální počet MD (člověkodní) možného poskytování dílčí služby za dobu dle Servisní smlouvy v Kč bez DPH
</t>
    </r>
    <r>
      <rPr>
        <b/>
        <i/>
        <sz val="11"/>
        <color rgb="FF000000"/>
        <rFont val="Calibri"/>
        <family val="2"/>
        <charset val="238"/>
      </rPr>
      <t>(Cena rozhodná pouze pro hodnocení nabídek)</t>
    </r>
  </si>
  <si>
    <r>
      <t xml:space="preserve">Cena za poskytnutí dílčí služby v Kč bez DPH </t>
    </r>
    <r>
      <rPr>
        <b/>
        <u/>
        <sz val="11"/>
        <color theme="1"/>
        <rFont val="Calibri"/>
        <family val="2"/>
        <charset val="238"/>
      </rPr>
      <t>zobrazená na dvě desetinná místa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</si>
  <si>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 za poskytnutí dílčí služby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theme="1"/>
        <rFont val="Calibri"/>
        <family val="2"/>
        <charset val="238"/>
      </rPr>
      <t>(Cena rozhodná pro plnění veřejné zakázky)</t>
    </r>
  </si>
  <si>
    <t>Maximální počet možného poskytnutí dílčí služby za dobu dle Servisní smlouvy</t>
  </si>
  <si>
    <r>
      <t xml:space="preserve">Cena za poskytnutí dílčí služby v Kč bez DPH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</si>
  <si>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Celková cena za poskytování všech služeb dle Servisní smlouvy v Kč bez DPH
</t>
    </r>
    <r>
      <rPr>
        <b/>
        <i/>
        <sz val="11"/>
        <color theme="1"/>
        <rFont val="Calibri"/>
        <family val="2"/>
        <charset val="238"/>
      </rPr>
      <t>(Cena rozhodná pouze pro hodnocení nabídek)</t>
    </r>
  </si>
  <si>
    <t>Zařízení, u něchož je sledován počet využitelných VM</t>
  </si>
  <si>
    <t>Počet VM odpovídající 1 (jedné) jednotce navýšení počtu využitelných VM</t>
  </si>
  <si>
    <t>Předpokládaný počet jednotek možného navýšení počtu VM za dobu dle Servisní smlouvy</t>
  </si>
  <si>
    <t>Navyšování počtu využitelných virtuálních strojů (VM), (dále jen "VM"), dle Servisní smlouvy</t>
  </si>
  <si>
    <r>
      <rPr>
        <b/>
        <sz val="11"/>
        <color rgb="FF000000"/>
        <rFont val="Calibri"/>
        <family val="2"/>
        <charset val="238"/>
      </rPr>
      <t>Celková cena za celkové navýšení výkonu nebo kapacity všech vybraných předmětů plnění dle Smlouvy na dodávku</t>
    </r>
    <r>
      <rPr>
        <sz val="11"/>
        <color rgb="FF000000"/>
        <rFont val="Calibri"/>
        <family val="2"/>
        <charset val="238"/>
      </rPr>
      <t xml:space="preserve">
</t>
    </r>
    <r>
      <rPr>
        <i/>
        <sz val="11"/>
        <color rgb="FF000000"/>
        <rFont val="Calibri"/>
        <family val="2"/>
        <charset val="238"/>
      </rPr>
      <t>(Cena rozhodná pouze pro hodnocení nabídek)</t>
    </r>
  </si>
  <si>
    <r>
      <rPr>
        <b/>
        <sz val="11"/>
        <color rgb="FF000000"/>
        <rFont val="Calibri"/>
        <family val="2"/>
        <charset val="238"/>
      </rPr>
      <t>Celková cena za poskytování všech služeb dle Servisní smlouvy</t>
    </r>
    <r>
      <rPr>
        <sz val="11"/>
        <color rgb="FF000000"/>
        <rFont val="Calibri"/>
        <family val="2"/>
        <charset val="238"/>
      </rPr>
      <t xml:space="preserve">
</t>
    </r>
    <r>
      <rPr>
        <i/>
        <sz val="11"/>
        <color rgb="FF000000"/>
        <rFont val="Calibri"/>
        <family val="2"/>
        <charset val="238"/>
      </rPr>
      <t>(Cena rozhodná pouze pro hodnocení nabídek)</t>
    </r>
  </si>
  <si>
    <t>Nejvýše přípustná hodnota ceny za poskytnutí dílčí služby v Kč bez DPH</t>
  </si>
  <si>
    <t>Nabídková cena - Souhrn</t>
  </si>
  <si>
    <r>
      <t xml:space="preserve">Cena za 1 (jeden) kalendářní měsíc zajištění podpory výrobce a licencí spojených s navýšením parametru o 1 (jednu) jednotku v Kč bez DPH </t>
    </r>
    <r>
      <rPr>
        <b/>
        <u/>
        <sz val="11"/>
        <color theme="1"/>
        <rFont val="Calibri"/>
        <family val="2"/>
        <charset val="238"/>
      </rPr>
      <t>zobrazená na dvě desetinná místa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</si>
  <si>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 za 1 (jeden) kalendářní měsíc zajištění podpory výrobce a licencí spojených s navýšením parametru o 1 (jednu) jednotku v Kč bez DPH </t>
    </r>
    <r>
      <rPr>
        <b/>
        <u/>
        <sz val="11"/>
        <color theme="1"/>
        <rFont val="Calibri"/>
        <family val="2"/>
        <charset val="238"/>
      </rPr>
      <t>automaticky zaokrouhlená na dvě desetinná místa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theme="1"/>
        <rFont val="Calibri"/>
        <family val="2"/>
        <charset val="238"/>
      </rPr>
      <t>(Cena rozhodná pro plnění veřejné zakázky)</t>
    </r>
  </si>
  <si>
    <r>
      <t xml:space="preserve">Cena za 1 (jeden) kalendářní měsíc poskytování dílčí služby v Kč bez DPH </t>
    </r>
    <r>
      <rPr>
        <b/>
        <u/>
        <sz val="11"/>
        <color theme="1"/>
        <rFont val="Calibri"/>
        <family val="2"/>
        <charset val="238"/>
      </rPr>
      <t>zobrazená na dvě desetinná místa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</si>
  <si>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 za 1 (jeden) kalendářní měsíc poskytování dílčí služby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</si>
  <si>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Služby IS01 - Provoz a správa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>zobrazená na dvě desetinná místa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</si>
  <si>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Služby IS01 - Provoz a správa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</si>
  <si>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Služby IS02 - Zálohování a obnova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>zobrazená na dvě desetinná místa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</si>
  <si>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Služby IS02 - Zálohování a obnova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</si>
  <si>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Služby IS03 - Dohled a monitoring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>zobrazená na dvě desetinná místa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</si>
  <si>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Služby IS03 - Dohled a monitoring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</si>
  <si>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Služby IS05 - Řízení bezpečnosti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>zobrazená na dvě desetinná místa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</si>
  <si>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Služba IS05 - Řízení bezpečnosti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</si>
  <si>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t>Služba JS01 - Převzetí stávající infrastruktury a příprava služeb ke stávající infrastruktuře IS SZIF</t>
  </si>
  <si>
    <r>
      <rPr>
        <b/>
        <sz val="11"/>
        <color rgb="FF000000"/>
        <rFont val="Calibri"/>
        <family val="2"/>
        <charset val="238"/>
      </rPr>
      <t>Celková cena, o kterou bude navýšena cena za poskytování všech Průběžných služeb dle Servisní smlouvy, v případě celkového navýšení počtu využitelných VM o celkový předpokládaný počet jednotek možného navýšení počtu VM za dobu dle Servisní smlouvy</t>
    </r>
    <r>
      <rPr>
        <sz val="11"/>
        <color rgb="FF000000"/>
        <rFont val="Calibri"/>
        <family val="2"/>
        <charset val="238"/>
      </rPr>
      <t xml:space="preserve">
</t>
    </r>
    <r>
      <rPr>
        <i/>
        <sz val="11"/>
        <color rgb="FF000000"/>
        <rFont val="Calibri"/>
        <family val="2"/>
        <charset val="238"/>
      </rPr>
      <t>(Cena rozhodná pouze pro hodnocení nabídek)</t>
    </r>
  </si>
  <si>
    <t>Poskytování Průběžných služeb dle Servisní smlouvy</t>
  </si>
  <si>
    <r>
      <t xml:space="preserve">Cena za 1 (jeden) kalendářní měsíc poskytování všech Průběžných služeb v Kč bez DPH
</t>
    </r>
    <r>
      <rPr>
        <b/>
        <i/>
        <sz val="11"/>
        <color rgb="FF000000"/>
        <rFont val="Calibri"/>
        <family val="2"/>
        <charset val="238"/>
      </rPr>
      <t>(Cena rozhodná pouze pro hodnocení nabídek)</t>
    </r>
  </si>
  <si>
    <t>Počet kalendářních měsíců poskytování dílčí služby, resp. všech Průběžných služeb, dle Servisní smlouvy</t>
  </si>
  <si>
    <r>
      <t xml:space="preserve">Cena za celou dobu poskytování všech Průběžných služeb v Kč bez DPH
</t>
    </r>
    <r>
      <rPr>
        <b/>
        <i/>
        <sz val="11"/>
        <color rgb="FF000000"/>
        <rFont val="Calibri"/>
        <family val="2"/>
        <charset val="238"/>
      </rPr>
      <t>(Cena rozhodná pouze pro hodnocení nabídek)</t>
    </r>
  </si>
  <si>
    <r>
      <t xml:space="preserve">Cena, o kterou bude navýšena cena za poskytování všech Průběžných služeb dle Servisní smlouvy, v případě navýšení počtu využitelných VM o předpokládaný počet jednotek možného navýšení počtu VM za dobu dle Servisní smlouvy
</t>
    </r>
    <r>
      <rPr>
        <b/>
        <i/>
        <sz val="11"/>
        <color rgb="FF000000"/>
        <rFont val="Calibri"/>
        <family val="2"/>
        <charset val="238"/>
      </rPr>
      <t>(Výpočet této ceny je stanoven s ohledem na předpokládané navýšování počtu VM v jednotlivých letech doby dle Servisní smlouvy)
(Cena rozhodná pouze pro hodnocení nabídek)</t>
    </r>
  </si>
  <si>
    <r>
      <t xml:space="preserve">Celková cena, o kterou bude navýšena cena za poskytování všech Průběžných služeb dle Servisní smlouvy, v případě celkového navýšení počtu využitelných VM o celkový předpokládaný počet jednotek možného navýšení počtu VM za dobu dle Servisní smlouvy, v Kč bez DPH
</t>
    </r>
    <r>
      <rPr>
        <b/>
        <i/>
        <sz val="11"/>
        <color theme="1"/>
        <rFont val="Calibri"/>
        <family val="2"/>
        <charset val="238"/>
      </rPr>
      <t>(Cena rozhodná pouze pro hodnocení nabídek)</t>
    </r>
  </si>
  <si>
    <t>LEAF switch</t>
  </si>
  <si>
    <t>LEAN SPINE switch</t>
  </si>
  <si>
    <t>Border LEAF switch</t>
  </si>
  <si>
    <t>EDGE switch</t>
  </si>
  <si>
    <r>
      <t xml:space="preserve">Cena, o kterou bude navýšena cena za 1 (jeden) kalendářní měsíc poskytování všech </t>
    </r>
    <r>
      <rPr>
        <b/>
        <u/>
        <sz val="11"/>
        <color theme="1"/>
        <rFont val="Calibri"/>
        <family val="2"/>
        <charset val="238"/>
      </rPr>
      <t>Průběžných služeb</t>
    </r>
    <r>
      <rPr>
        <b/>
        <sz val="11"/>
        <color theme="1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 xml:space="preserve">dle Servisní smlouvy v případě navýšení počtu využitelných VM o 1 (jednu) jednotku v Kč bez DPH
</t>
    </r>
    <r>
      <rPr>
        <b/>
        <i/>
        <sz val="11"/>
        <color rgb="FF000000"/>
        <rFont val="Calibri"/>
        <family val="2"/>
        <charset val="238"/>
      </rPr>
      <t>(Cena rozhodná pouze pro hodnocení nabídek)</t>
    </r>
  </si>
  <si>
    <t>Příloha č. 5 dokumentace zadávacího řízení</t>
  </si>
  <si>
    <t>Služba JS03 - Přesun celého prostředí do dvou Geograficky oddělených lokalit</t>
  </si>
  <si>
    <r>
      <t xml:space="preserve">Cena za Novou infrastrukturu dle Smlouvy na dodávku v Kč bez DPH
</t>
    </r>
    <r>
      <rPr>
        <b/>
        <i/>
        <sz val="11"/>
        <color theme="1"/>
        <rFont val="Calibri"/>
        <family val="2"/>
        <charset val="238"/>
      </rPr>
      <t>(Cena rozhodná pro plnění veřejné zakázky)</t>
    </r>
  </si>
  <si>
    <r>
      <t xml:space="preserve">Celková cena za Předmět plnění dle Smlouvy na dodávku v Kč bez DPH
</t>
    </r>
    <r>
      <rPr>
        <b/>
        <i/>
        <sz val="11"/>
        <color theme="1"/>
        <rFont val="Calibri"/>
        <family val="2"/>
        <charset val="238"/>
      </rPr>
      <t>(Cena rozhodná pro plnění veřejné zakázky)</t>
    </r>
  </si>
  <si>
    <r>
      <rPr>
        <b/>
        <sz val="11"/>
        <color rgb="FF000000"/>
        <rFont val="Calibri"/>
        <family val="2"/>
        <charset val="238"/>
      </rPr>
      <t>Celková cena za Předmět plnění dle Smlouvy na dodávku v Kč bez DPH</t>
    </r>
    <r>
      <rPr>
        <sz val="11"/>
        <color rgb="FF000000"/>
        <rFont val="Calibri"/>
        <family val="2"/>
        <charset val="238"/>
      </rPr>
      <t xml:space="preserve">
</t>
    </r>
    <r>
      <rPr>
        <i/>
        <sz val="11"/>
        <color rgb="FF000000"/>
        <rFont val="Calibri"/>
        <family val="2"/>
        <charset val="238"/>
      </rPr>
      <t>(Cena rozhodná pro plnění veřejné zakázky)</t>
    </r>
  </si>
  <si>
    <t>Služba IS04 - Technická podpora</t>
  </si>
  <si>
    <t>Služba IS06 - Ad-hoc služby</t>
  </si>
  <si>
    <r>
      <t xml:space="preserve">Cena, o kterou bude navýšena cena za 1 (jeden) kalendářní měsíc poskytování </t>
    </r>
    <r>
      <rPr>
        <b/>
        <u/>
        <sz val="11"/>
        <color theme="1"/>
        <rFont val="Calibri"/>
        <family val="2"/>
        <charset val="238"/>
      </rPr>
      <t>Služby IS04 - Technická podpora</t>
    </r>
    <r>
      <rPr>
        <b/>
        <sz val="11"/>
        <color theme="1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theme="1"/>
        <rFont val="Calibri"/>
        <family val="2"/>
        <charset val="238"/>
      </rPr>
      <t>zobrazená na dvě desetinná místa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theme="1"/>
        <rFont val="Calibri"/>
        <family val="2"/>
        <charset val="238"/>
      </rPr>
      <t>(Doplní účastník zadávacího řízení)</t>
    </r>
  </si>
  <si>
    <r>
      <t xml:space="preserve">Cena, o kterou bude navýšena cena za 1 (jeden) kalendářní měsíc poskytování </t>
    </r>
    <r>
      <rPr>
        <b/>
        <u/>
        <sz val="11"/>
        <color theme="1"/>
        <rFont val="Calibri"/>
        <family val="2"/>
        <charset val="238"/>
      </rPr>
      <t>Služby IS04 - Technická podpora</t>
    </r>
    <r>
      <rPr>
        <b/>
        <sz val="11"/>
        <color theme="1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theme="1"/>
        <rFont val="Calibri"/>
        <family val="2"/>
        <charset val="238"/>
      </rPr>
      <t xml:space="preserve">automaticky zaokrouhlená na dvě desetinná místa
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theme="1"/>
        <rFont val="Calibri"/>
        <family val="2"/>
        <charset val="238"/>
      </rPr>
      <t>(Cena rozhodná pro plnění veřejné zakázky)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</si>
</sst>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i/>
      <sz val="12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i/>
      <sz val="11"/>
      <color rgb="FFFF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1"/>
      <color theme="1"/>
      <name val="Calibri"/>
      <family val="2"/>
    </font>
    <font>
      <sz val="22"/>
      <color rgb="FFFF0000"/>
      <name val="Calibri"/>
      <family val="2"/>
      <charset val="238"/>
    </font>
    <font>
      <sz val="11"/>
      <color theme="1"/>
      <name val="Calibri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rgb="FFBDD7EE"/>
        <bgColor rgb="FFC9C9C9"/>
      </patternFill>
    </fill>
    <fill>
      <patternFill patternType="solid">
        <fgColor theme="0" tint="-4.9989318521683403E-2"/>
        <bgColor rgb="FFE2F0D9"/>
      </patternFill>
    </fill>
    <fill>
      <patternFill patternType="solid">
        <fgColor theme="0" tint="-0.14999847407452621"/>
        <bgColor rgb="FFBDD7EE"/>
      </patternFill>
    </fill>
    <fill>
      <patternFill patternType="solid">
        <fgColor theme="9" tint="0.79998168889431442"/>
        <bgColor rgb="FFE2F0D9"/>
      </patternFill>
    </fill>
    <fill>
      <patternFill patternType="solid">
        <fgColor theme="6" tint="0.79998168889431442"/>
        <bgColor rgb="FFE2F0D9"/>
      </patternFill>
    </fill>
    <fill>
      <patternFill patternType="solid">
        <fgColor theme="7" tint="0.59999389629810485"/>
        <bgColor rgb="FFFFCC99"/>
      </patternFill>
    </fill>
    <fill>
      <patternFill patternType="solid">
        <fgColor theme="0"/>
        <bgColor rgb="FFE2F0D9"/>
      </patternFill>
    </fill>
    <fill>
      <patternFill patternType="solid">
        <fgColor theme="0" tint="-4.9989318521683403E-2"/>
        <bgColor rgb="FFC9C9C9"/>
      </patternFill>
    </fill>
    <fill>
      <patternFill patternType="solid">
        <fgColor theme="8" tint="0.59999389629810485"/>
        <bgColor rgb="FFC9C9C9"/>
      </patternFill>
    </fill>
    <fill>
      <patternFill patternType="solid">
        <fgColor theme="8" tint="0.59999389629810485"/>
        <bgColor rgb="FFE2F0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rgb="FFFFCC99"/>
      </patternFill>
    </fill>
    <fill>
      <patternFill patternType="solid">
        <fgColor theme="9" tint="0.39997558519241921"/>
        <bgColor rgb="FFE2F0D9"/>
      </patternFill>
    </fill>
    <fill>
      <patternFill patternType="solid">
        <fgColor theme="9" tint="0.39997558519241921"/>
        <bgColor rgb="FFBDD7EE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rgb="FFE2F0D9"/>
      </patternFill>
    </fill>
  </fills>
  <borders count="4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>
      <alignment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164" fontId="10" fillId="5" borderId="26" xfId="0" applyNumberFormat="1" applyFont="1" applyFill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 wrapText="1"/>
    </xf>
    <xf numFmtId="164" fontId="5" fillId="16" borderId="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4" fontId="1" fillId="8" borderId="17" xfId="0" applyNumberFormat="1" applyFont="1" applyFill="1" applyBorder="1" applyAlignment="1">
      <alignment horizontal="center" vertical="center" wrapText="1"/>
    </xf>
    <xf numFmtId="164" fontId="1" fillId="8" borderId="16" xfId="0" applyNumberFormat="1" applyFont="1" applyFill="1" applyBorder="1" applyAlignment="1">
      <alignment horizontal="center" vertical="center" wrapText="1"/>
    </xf>
    <xf numFmtId="1" fontId="10" fillId="8" borderId="40" xfId="0" applyNumberFormat="1" applyFont="1" applyFill="1" applyBorder="1" applyAlignment="1">
      <alignment horizontal="center" vertical="center" wrapText="1"/>
    </xf>
    <xf numFmtId="164" fontId="5" fillId="8" borderId="17" xfId="0" applyNumberFormat="1" applyFont="1" applyFill="1" applyBorder="1" applyAlignment="1">
      <alignment horizontal="center" vertical="center" wrapText="1"/>
    </xf>
    <xf numFmtId="0" fontId="0" fillId="19" borderId="18" xfId="0" applyFill="1" applyBorder="1" applyAlignment="1">
      <alignment vertical="center" wrapText="1"/>
    </xf>
    <xf numFmtId="0" fontId="0" fillId="19" borderId="18" xfId="0" applyFill="1" applyBorder="1" applyAlignment="1">
      <alignment horizontal="left" vertical="center" wrapText="1"/>
    </xf>
    <xf numFmtId="0" fontId="0" fillId="19" borderId="21" xfId="0" applyFill="1" applyBorder="1" applyAlignment="1">
      <alignment vertical="center" wrapText="1"/>
    </xf>
    <xf numFmtId="0" fontId="2" fillId="20" borderId="6" xfId="0" applyFont="1" applyFill="1" applyBorder="1" applyAlignment="1">
      <alignment horizontal="center" vertical="center" wrapText="1"/>
    </xf>
    <xf numFmtId="164" fontId="2" fillId="20" borderId="8" xfId="0" applyNumberFormat="1" applyFont="1" applyFill="1" applyBorder="1" applyAlignment="1">
      <alignment horizontal="center" vertical="center"/>
    </xf>
    <xf numFmtId="0" fontId="1" fillId="12" borderId="19" xfId="0" applyFont="1" applyFill="1" applyBorder="1" applyAlignment="1">
      <alignment horizontal="center" vertical="center" wrapText="1"/>
    </xf>
    <xf numFmtId="0" fontId="1" fillId="12" borderId="20" xfId="0" applyFont="1" applyFill="1" applyBorder="1" applyAlignment="1">
      <alignment horizontal="center" vertical="center" wrapText="1"/>
    </xf>
    <xf numFmtId="164" fontId="13" fillId="9" borderId="17" xfId="0" applyNumberFormat="1" applyFont="1" applyFill="1" applyBorder="1" applyAlignment="1">
      <alignment horizontal="center" vertical="center" wrapText="1"/>
    </xf>
    <xf numFmtId="164" fontId="13" fillId="3" borderId="17" xfId="0" applyNumberFormat="1" applyFont="1" applyFill="1" applyBorder="1" applyAlignment="1">
      <alignment horizontal="center" vertical="center" wrapText="1"/>
    </xf>
    <xf numFmtId="164" fontId="13" fillId="9" borderId="16" xfId="0" applyNumberFormat="1" applyFont="1" applyFill="1" applyBorder="1" applyAlignment="1">
      <alignment horizontal="center" vertical="center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164" fontId="13" fillId="9" borderId="22" xfId="0" applyNumberFormat="1" applyFont="1" applyFill="1" applyBorder="1" applyAlignment="1">
      <alignment horizontal="center" vertical="center" wrapText="1"/>
    </xf>
    <xf numFmtId="164" fontId="13" fillId="3" borderId="22" xfId="0" applyNumberFormat="1" applyFont="1" applyFill="1" applyBorder="1" applyAlignment="1">
      <alignment horizontal="center" vertical="center" wrapText="1"/>
    </xf>
    <xf numFmtId="164" fontId="13" fillId="3" borderId="35" xfId="0" applyNumberFormat="1" applyFont="1" applyFill="1" applyBorder="1" applyAlignment="1">
      <alignment horizontal="center" vertical="center" wrapText="1"/>
    </xf>
    <xf numFmtId="164" fontId="13" fillId="9" borderId="13" xfId="0" applyNumberFormat="1" applyFont="1" applyFill="1" applyBorder="1" applyAlignment="1">
      <alignment horizontal="center" vertical="center" wrapText="1"/>
    </xf>
    <xf numFmtId="164" fontId="13" fillId="3" borderId="28" xfId="0" applyNumberFormat="1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left" vertical="center" wrapText="1"/>
    </xf>
    <xf numFmtId="0" fontId="5" fillId="6" borderId="27" xfId="0" applyFont="1" applyFill="1" applyBorder="1" applyAlignment="1">
      <alignment horizontal="left" vertical="center" wrapText="1"/>
    </xf>
    <xf numFmtId="0" fontId="5" fillId="6" borderId="36" xfId="0" applyFont="1" applyFill="1" applyBorder="1" applyAlignment="1">
      <alignment horizontal="left" vertical="center" wrapText="1"/>
    </xf>
    <xf numFmtId="1" fontId="5" fillId="13" borderId="17" xfId="0" applyNumberFormat="1" applyFont="1" applyFill="1" applyBorder="1" applyAlignment="1">
      <alignment horizontal="center" vertical="center" wrapText="1"/>
    </xf>
    <xf numFmtId="1" fontId="5" fillId="13" borderId="16" xfId="0" applyNumberFormat="1" applyFont="1" applyFill="1" applyBorder="1" applyAlignment="1">
      <alignment horizontal="center" vertical="center" wrapText="1"/>
    </xf>
    <xf numFmtId="1" fontId="5" fillId="13" borderId="37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5" fillId="6" borderId="18" xfId="0" applyFont="1" applyFill="1" applyBorder="1" applyAlignment="1">
      <alignment vertical="center" wrapText="1"/>
    </xf>
    <xf numFmtId="0" fontId="5" fillId="6" borderId="21" xfId="0" applyFont="1" applyFill="1" applyBorder="1" applyAlignment="1">
      <alignment vertical="center" wrapText="1"/>
    </xf>
    <xf numFmtId="164" fontId="5" fillId="16" borderId="11" xfId="0" applyNumberFormat="1" applyFont="1" applyFill="1" applyBorder="1" applyAlignment="1">
      <alignment horizontal="center" vertical="center" wrapText="1"/>
    </xf>
    <xf numFmtId="0" fontId="1" fillId="4" borderId="41" xfId="0" applyFont="1" applyFill="1" applyBorder="1" applyAlignment="1">
      <alignment horizontal="center" vertical="center" wrapText="1"/>
    </xf>
    <xf numFmtId="164" fontId="15" fillId="10" borderId="16" xfId="0" applyNumberFormat="1" applyFont="1" applyFill="1" applyBorder="1" applyAlignment="1">
      <alignment horizontal="center" vertical="center" wrapText="1"/>
    </xf>
    <xf numFmtId="164" fontId="15" fillId="10" borderId="22" xfId="0" applyNumberFormat="1" applyFont="1" applyFill="1" applyBorder="1" applyAlignment="1">
      <alignment horizontal="center" vertical="center" wrapText="1"/>
    </xf>
    <xf numFmtId="164" fontId="15" fillId="11" borderId="17" xfId="0" applyNumberFormat="1" applyFont="1" applyFill="1" applyBorder="1" applyAlignment="1">
      <alignment horizontal="center" vertical="center" wrapText="1"/>
    </xf>
    <xf numFmtId="164" fontId="15" fillId="11" borderId="16" xfId="0" applyNumberFormat="1" applyFont="1" applyFill="1" applyBorder="1" applyAlignment="1">
      <alignment horizontal="center" vertical="center" wrapText="1"/>
    </xf>
    <xf numFmtId="164" fontId="15" fillId="11" borderId="22" xfId="0" applyNumberFormat="1" applyFont="1" applyFill="1" applyBorder="1" applyAlignment="1">
      <alignment horizontal="center" vertical="center" wrapText="1"/>
    </xf>
    <xf numFmtId="164" fontId="15" fillId="11" borderId="13" xfId="0" applyNumberFormat="1" applyFont="1" applyFill="1" applyBorder="1" applyAlignment="1">
      <alignment horizontal="center" vertical="center" wrapText="1"/>
    </xf>
    <xf numFmtId="164" fontId="15" fillId="2" borderId="16" xfId="0" applyNumberFormat="1" applyFont="1" applyFill="1" applyBorder="1" applyAlignment="1">
      <alignment horizontal="center" vertical="center" wrapText="1"/>
    </xf>
    <xf numFmtId="164" fontId="15" fillId="2" borderId="28" xfId="0" applyNumberFormat="1" applyFont="1" applyFill="1" applyBorder="1" applyAlignment="1">
      <alignment horizontal="center" vertical="center" wrapText="1"/>
    </xf>
    <xf numFmtId="164" fontId="15" fillId="2" borderId="32" xfId="0" applyNumberFormat="1" applyFont="1" applyFill="1" applyBorder="1" applyAlignment="1">
      <alignment horizontal="center" vertical="center" wrapText="1"/>
    </xf>
    <xf numFmtId="164" fontId="15" fillId="11" borderId="30" xfId="0" applyNumberFormat="1" applyFont="1" applyFill="1" applyBorder="1" applyAlignment="1">
      <alignment horizontal="center" vertical="center" wrapText="1"/>
    </xf>
    <xf numFmtId="164" fontId="1" fillId="17" borderId="8" xfId="0" applyNumberFormat="1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left" vertical="center" wrapText="1"/>
    </xf>
    <xf numFmtId="0" fontId="10" fillId="6" borderId="18" xfId="0" applyFont="1" applyFill="1" applyBorder="1" applyAlignment="1">
      <alignment horizontal="left" vertical="center" wrapText="1"/>
    </xf>
    <xf numFmtId="0" fontId="10" fillId="6" borderId="42" xfId="0" applyFont="1" applyFill="1" applyBorder="1" applyAlignment="1">
      <alignment horizontal="left" vertical="center" wrapText="1"/>
    </xf>
    <xf numFmtId="164" fontId="15" fillId="2" borderId="34" xfId="0" applyNumberFormat="1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1" fontId="5" fillId="8" borderId="16" xfId="0" applyNumberFormat="1" applyFont="1" applyFill="1" applyBorder="1" applyAlignment="1">
      <alignment horizontal="center" vertical="center" wrapText="1"/>
    </xf>
    <xf numFmtId="164" fontId="1" fillId="8" borderId="40" xfId="0" applyNumberFormat="1" applyFont="1" applyFill="1" applyBorder="1" applyAlignment="1">
      <alignment horizontal="center" vertical="center" wrapText="1"/>
    </xf>
    <xf numFmtId="164" fontId="1" fillId="5" borderId="26" xfId="0" applyNumberFormat="1" applyFont="1" applyFill="1" applyBorder="1" applyAlignment="1">
      <alignment horizontal="center" vertical="center" wrapText="1"/>
    </xf>
    <xf numFmtId="164" fontId="5" fillId="3" borderId="17" xfId="0" applyNumberFormat="1" applyFont="1" applyFill="1" applyBorder="1" applyAlignment="1">
      <alignment horizontal="center" vertical="center" wrapText="1"/>
    </xf>
    <xf numFmtId="164" fontId="5" fillId="8" borderId="16" xfId="0" applyNumberFormat="1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12" borderId="30" xfId="0" applyFont="1" applyFill="1" applyBorder="1" applyAlignment="1">
      <alignment horizontal="center" vertical="center" wrapText="1"/>
    </xf>
    <xf numFmtId="0" fontId="1" fillId="4" borderId="42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vertical="center" wrapText="1"/>
    </xf>
    <xf numFmtId="164" fontId="1" fillId="13" borderId="26" xfId="0" applyNumberFormat="1" applyFont="1" applyFill="1" applyBorder="1" applyAlignment="1">
      <alignment horizontal="center" vertical="center"/>
    </xf>
    <xf numFmtId="164" fontId="1" fillId="13" borderId="29" xfId="0" applyNumberFormat="1" applyFont="1" applyFill="1" applyBorder="1" applyAlignment="1">
      <alignment horizontal="center" vertical="center"/>
    </xf>
    <xf numFmtId="164" fontId="1" fillId="8" borderId="26" xfId="0" applyNumberFormat="1" applyFont="1" applyFill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10" fillId="6" borderId="42" xfId="0" applyFont="1" applyFill="1" applyBorder="1" applyAlignment="1">
      <alignment vertical="center" wrapText="1"/>
    </xf>
    <xf numFmtId="164" fontId="5" fillId="3" borderId="30" xfId="0" applyNumberFormat="1" applyFont="1" applyFill="1" applyBorder="1" applyAlignment="1">
      <alignment horizontal="center" vertical="center" wrapText="1"/>
    </xf>
    <xf numFmtId="164" fontId="5" fillId="8" borderId="30" xfId="0" applyNumberFormat="1" applyFont="1" applyFill="1" applyBorder="1" applyAlignment="1">
      <alignment horizontal="center" vertical="center" wrapText="1"/>
    </xf>
    <xf numFmtId="1" fontId="5" fillId="13" borderId="2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5" fillId="14" borderId="26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0" fillId="0" borderId="0" xfId="0" applyNumberFormat="1"/>
    <xf numFmtId="164" fontId="10" fillId="14" borderId="20" xfId="0" applyNumberFormat="1" applyFont="1" applyFill="1" applyBorder="1" applyAlignment="1">
      <alignment horizontal="center" vertical="center" wrapText="1"/>
    </xf>
    <xf numFmtId="0" fontId="13" fillId="19" borderId="18" xfId="0" applyFont="1" applyFill="1" applyBorder="1" applyAlignment="1">
      <alignment horizontal="left" vertical="center" wrapText="1"/>
    </xf>
    <xf numFmtId="164" fontId="1" fillId="21" borderId="26" xfId="0" applyNumberFormat="1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left" vertical="center" wrapText="1"/>
    </xf>
    <xf numFmtId="164" fontId="15" fillId="2" borderId="22" xfId="0" applyNumberFormat="1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2" fillId="18" borderId="9" xfId="0" applyFont="1" applyFill="1" applyBorder="1" applyAlignment="1">
      <alignment horizontal="center" vertical="center"/>
    </xf>
    <xf numFmtId="0" fontId="2" fillId="18" borderId="11" xfId="0" applyFont="1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2" borderId="3" xfId="0" applyFill="1" applyBorder="1" applyAlignment="1">
      <alignment horizontal="center" vertical="center"/>
    </xf>
    <xf numFmtId="0" fontId="2" fillId="12" borderId="4" xfId="0" applyFont="1" applyFill="1" applyBorder="1" applyAlignment="1">
      <alignment horizontal="center" vertical="center"/>
    </xf>
    <xf numFmtId="0" fontId="2" fillId="12" borderId="5" xfId="0" applyFont="1" applyFill="1" applyBorder="1" applyAlignment="1">
      <alignment horizontal="center" vertical="center"/>
    </xf>
    <xf numFmtId="0" fontId="2" fillId="12" borderId="12" xfId="0" applyFont="1" applyFill="1" applyBorder="1" applyAlignment="1">
      <alignment horizontal="center" vertical="center"/>
    </xf>
    <xf numFmtId="0" fontId="2" fillId="12" borderId="14" xfId="0" applyFont="1" applyFill="1" applyBorder="1" applyAlignment="1">
      <alignment horizontal="center" vertical="center"/>
    </xf>
    <xf numFmtId="0" fontId="5" fillId="16" borderId="6" xfId="0" applyFont="1" applyFill="1" applyBorder="1" applyAlignment="1">
      <alignment horizontal="center" vertical="center" wrapText="1"/>
    </xf>
    <xf numFmtId="0" fontId="5" fillId="16" borderId="7" xfId="0" applyFont="1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 vertical="center"/>
    </xf>
    <xf numFmtId="0" fontId="2" fillId="12" borderId="0" xfId="0" applyFont="1" applyFill="1" applyAlignment="1">
      <alignment horizontal="center" vertical="center"/>
    </xf>
    <xf numFmtId="0" fontId="2" fillId="12" borderId="13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5" fillId="21" borderId="43" xfId="0" applyFont="1" applyFill="1" applyBorder="1" applyAlignment="1">
      <alignment horizontal="center" vertical="center" wrapText="1"/>
    </xf>
    <xf numFmtId="0" fontId="5" fillId="21" borderId="44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left" vertical="center" wrapText="1"/>
    </xf>
    <xf numFmtId="0" fontId="10" fillId="6" borderId="18" xfId="0" applyFont="1" applyFill="1" applyBorder="1" applyAlignment="1">
      <alignment horizontal="left" vertical="center" wrapText="1"/>
    </xf>
    <xf numFmtId="0" fontId="10" fillId="6" borderId="21" xfId="0" applyFont="1" applyFill="1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5" fillId="16" borderId="9" xfId="0" applyFont="1" applyFill="1" applyBorder="1" applyAlignment="1">
      <alignment horizontal="center" vertical="center" wrapText="1"/>
    </xf>
    <xf numFmtId="0" fontId="5" fillId="16" borderId="10" xfId="0" applyFont="1" applyFill="1" applyBorder="1" applyAlignment="1">
      <alignment horizontal="center" vertical="center" wrapText="1"/>
    </xf>
    <xf numFmtId="0" fontId="5" fillId="16" borderId="15" xfId="0" applyFont="1" applyFill="1" applyBorder="1" applyAlignment="1">
      <alignment horizontal="center" vertical="center" wrapText="1"/>
    </xf>
    <xf numFmtId="0" fontId="2" fillId="15" borderId="9" xfId="0" applyFont="1" applyFill="1" applyBorder="1" applyAlignment="1">
      <alignment horizontal="center" vertical="center" wrapText="1"/>
    </xf>
    <xf numFmtId="0" fontId="2" fillId="15" borderId="10" xfId="0" applyFont="1" applyFill="1" applyBorder="1" applyAlignment="1">
      <alignment horizontal="center" vertical="center" wrapText="1"/>
    </xf>
    <xf numFmtId="0" fontId="2" fillId="15" borderId="11" xfId="0" applyFont="1" applyFill="1" applyBorder="1" applyAlignment="1">
      <alignment horizontal="center" vertical="center" wrapText="1"/>
    </xf>
    <xf numFmtId="1" fontId="10" fillId="8" borderId="22" xfId="0" applyNumberFormat="1" applyFont="1" applyFill="1" applyBorder="1" applyAlignment="1">
      <alignment horizontal="center" vertical="center" wrapText="1"/>
    </xf>
    <xf numFmtId="1" fontId="10" fillId="8" borderId="30" xfId="0" applyNumberFormat="1" applyFont="1" applyFill="1" applyBorder="1" applyAlignment="1">
      <alignment horizontal="center" vertical="center" wrapText="1"/>
    </xf>
    <xf numFmtId="1" fontId="10" fillId="8" borderId="32" xfId="0" applyNumberFormat="1" applyFont="1" applyFill="1" applyBorder="1" applyAlignment="1">
      <alignment horizontal="center" vertical="center" wrapText="1"/>
    </xf>
    <xf numFmtId="164" fontId="1" fillId="8" borderId="22" xfId="0" applyNumberFormat="1" applyFont="1" applyFill="1" applyBorder="1" applyAlignment="1">
      <alignment horizontal="center" vertical="center" wrapText="1"/>
    </xf>
    <xf numFmtId="164" fontId="1" fillId="8" borderId="30" xfId="0" applyNumberFormat="1" applyFont="1" applyFill="1" applyBorder="1" applyAlignment="1">
      <alignment horizontal="center" vertical="center" wrapText="1"/>
    </xf>
    <xf numFmtId="164" fontId="1" fillId="8" borderId="32" xfId="0" applyNumberFormat="1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/>
    </xf>
    <xf numFmtId="1" fontId="1" fillId="8" borderId="22" xfId="0" applyNumberFormat="1" applyFont="1" applyFill="1" applyBorder="1" applyAlignment="1">
      <alignment horizontal="center" vertical="center" wrapText="1"/>
    </xf>
    <xf numFmtId="1" fontId="1" fillId="8" borderId="30" xfId="0" applyNumberFormat="1" applyFont="1" applyFill="1" applyBorder="1" applyAlignment="1">
      <alignment horizontal="center" vertical="center" wrapText="1"/>
    </xf>
    <xf numFmtId="1" fontId="1" fillId="8" borderId="32" xfId="0" applyNumberFormat="1" applyFont="1" applyFill="1" applyBorder="1" applyAlignment="1">
      <alignment horizontal="center" vertical="center" wrapText="1"/>
    </xf>
    <xf numFmtId="164" fontId="1" fillId="5" borderId="29" xfId="0" applyNumberFormat="1" applyFont="1" applyFill="1" applyBorder="1" applyAlignment="1">
      <alignment horizontal="center" vertical="center" wrapText="1"/>
    </xf>
    <xf numFmtId="164" fontId="1" fillId="5" borderId="31" xfId="0" applyNumberFormat="1" applyFont="1" applyFill="1" applyBorder="1" applyAlignment="1">
      <alignment horizontal="center" vertical="center" wrapText="1"/>
    </xf>
    <xf numFmtId="164" fontId="1" fillId="5" borderId="33" xfId="0" applyNumberFormat="1" applyFont="1" applyFill="1" applyBorder="1" applyAlignment="1">
      <alignment horizontal="center" vertical="center" wrapText="1"/>
    </xf>
    <xf numFmtId="164" fontId="15" fillId="11" borderId="22" xfId="0" applyNumberFormat="1" applyFont="1" applyFill="1" applyBorder="1" applyAlignment="1">
      <alignment horizontal="center" vertical="center" wrapText="1"/>
    </xf>
    <xf numFmtId="164" fontId="15" fillId="11" borderId="30" xfId="0" applyNumberFormat="1" applyFont="1" applyFill="1" applyBorder="1" applyAlignment="1">
      <alignment horizontal="center" vertical="center" wrapText="1"/>
    </xf>
    <xf numFmtId="164" fontId="5" fillId="8" borderId="22" xfId="0" applyNumberFormat="1" applyFont="1" applyFill="1" applyBorder="1" applyAlignment="1">
      <alignment horizontal="center" vertical="center" wrapText="1"/>
    </xf>
    <xf numFmtId="164" fontId="5" fillId="8" borderId="30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EDEDED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E699"/>
      <rgbColor rgb="FFA9D18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EB89C-0959-4D20-9E34-D2AEA97BE64B}">
  <sheetPr>
    <pageSetUpPr fitToPage="1"/>
  </sheetPr>
  <dimension ref="A1:M16"/>
  <sheetViews>
    <sheetView showGridLines="0" topLeftCell="A6" workbookViewId="0">
      <selection activeCell="B13" sqref="B13"/>
    </sheetView>
  </sheetViews>
  <sheetFormatPr defaultRowHeight="14.4" x14ac:dyDescent="0.3"/>
  <cols>
    <col min="1" max="1" width="58.33203125" customWidth="1"/>
    <col min="2" max="2" width="48.5546875" customWidth="1"/>
    <col min="3" max="3" width="8.5546875" customWidth="1"/>
  </cols>
  <sheetData>
    <row r="1" spans="1:13" ht="15" customHeight="1" x14ac:dyDescent="0.3">
      <c r="A1" s="95"/>
      <c r="B1" s="96"/>
      <c r="C1" s="1"/>
    </row>
    <row r="2" spans="1:13" ht="15" customHeight="1" x14ac:dyDescent="0.3">
      <c r="A2" s="97" t="s">
        <v>112</v>
      </c>
      <c r="B2" s="98"/>
      <c r="C2" s="18"/>
    </row>
    <row r="3" spans="1:13" ht="15" customHeight="1" x14ac:dyDescent="0.3">
      <c r="A3" s="97" t="s">
        <v>0</v>
      </c>
      <c r="B3" s="98"/>
      <c r="C3" s="18"/>
    </row>
    <row r="4" spans="1:13" ht="15" customHeight="1" x14ac:dyDescent="0.3">
      <c r="A4" s="97" t="s">
        <v>1</v>
      </c>
      <c r="B4" s="98"/>
      <c r="C4" s="18"/>
    </row>
    <row r="5" spans="1:13" ht="15" customHeight="1" thickBot="1" x14ac:dyDescent="0.35">
      <c r="A5" s="99"/>
      <c r="B5" s="100"/>
      <c r="C5" s="18"/>
    </row>
    <row r="6" spans="1:13" ht="15" thickBot="1" x14ac:dyDescent="0.35"/>
    <row r="7" spans="1:13" ht="30" customHeight="1" thickBot="1" x14ac:dyDescent="0.6">
      <c r="A7" s="93" t="s">
        <v>86</v>
      </c>
      <c r="B7" s="94"/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3" ht="57.6" customHeight="1" x14ac:dyDescent="0.55000000000000004">
      <c r="A8" s="28" t="s">
        <v>64</v>
      </c>
      <c r="B8" s="29" t="s">
        <v>63</v>
      </c>
      <c r="D8" s="45"/>
      <c r="E8" s="45"/>
      <c r="F8" s="45"/>
      <c r="G8" s="45"/>
      <c r="H8" s="45"/>
      <c r="I8" s="45"/>
      <c r="J8" s="45"/>
      <c r="K8" s="45"/>
      <c r="L8" s="45"/>
      <c r="M8" s="45"/>
    </row>
    <row r="9" spans="1:13" ht="43.2" x14ac:dyDescent="0.55000000000000004">
      <c r="A9" s="23" t="s">
        <v>116</v>
      </c>
      <c r="B9" s="75">
        <f>Dodání!C33</f>
        <v>0</v>
      </c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3" ht="43.2" x14ac:dyDescent="0.3">
      <c r="A10" s="23" t="s">
        <v>83</v>
      </c>
      <c r="B10" s="75">
        <f>'Navyšování výkonu nebo kapacity'!I20</f>
        <v>0</v>
      </c>
    </row>
    <row r="11" spans="1:13" ht="28.8" x14ac:dyDescent="0.3">
      <c r="A11" s="24" t="s">
        <v>84</v>
      </c>
      <c r="B11" s="75">
        <f>Služby!F22</f>
        <v>0</v>
      </c>
    </row>
    <row r="12" spans="1:13" ht="87" thickBot="1" x14ac:dyDescent="0.35">
      <c r="A12" s="25" t="s">
        <v>100</v>
      </c>
      <c r="B12" s="76">
        <f>'Navyšování počtu využitel. VM'!O11</f>
        <v>0</v>
      </c>
    </row>
    <row r="13" spans="1:13" ht="49.95" customHeight="1" thickBot="1" x14ac:dyDescent="0.35">
      <c r="A13" s="26" t="s">
        <v>58</v>
      </c>
      <c r="B13" s="27">
        <f>SUM(B9:B12)</f>
        <v>0</v>
      </c>
    </row>
    <row r="14" spans="1:13" x14ac:dyDescent="0.3">
      <c r="A14" s="1"/>
      <c r="B14" s="1"/>
    </row>
    <row r="15" spans="1:13" x14ac:dyDescent="0.3">
      <c r="A15" s="1"/>
      <c r="B15" s="1"/>
    </row>
    <row r="16" spans="1:13" x14ac:dyDescent="0.3">
      <c r="A16" s="1"/>
      <c r="B16" s="1"/>
    </row>
  </sheetData>
  <mergeCells count="6">
    <mergeCell ref="A7:B7"/>
    <mergeCell ref="A1:B1"/>
    <mergeCell ref="A2:B2"/>
    <mergeCell ref="A3:B3"/>
    <mergeCell ref="A4:B4"/>
    <mergeCell ref="A5:B5"/>
  </mergeCells>
  <pageMargins left="0.70866141732283461" right="0.70866141732283461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696EB-B661-46D1-9741-789F5E8878A3}">
  <sheetPr>
    <pageSetUpPr fitToPage="1"/>
  </sheetPr>
  <dimension ref="A1:C33"/>
  <sheetViews>
    <sheetView showGridLines="0" topLeftCell="A8" workbookViewId="0">
      <selection activeCell="B9" sqref="B9"/>
    </sheetView>
  </sheetViews>
  <sheetFormatPr defaultRowHeight="14.4" x14ac:dyDescent="0.3"/>
  <cols>
    <col min="1" max="1" width="42.33203125" bestFit="1" customWidth="1"/>
    <col min="2" max="2" width="32.33203125" customWidth="1"/>
    <col min="3" max="3" width="39.6640625" customWidth="1"/>
    <col min="4" max="4" width="7.5546875" customWidth="1"/>
  </cols>
  <sheetData>
    <row r="1" spans="1:3" ht="15" customHeight="1" x14ac:dyDescent="0.3">
      <c r="A1" s="95"/>
      <c r="B1" s="103"/>
      <c r="C1" s="96"/>
    </row>
    <row r="2" spans="1:3" ht="15" customHeight="1" x14ac:dyDescent="0.3">
      <c r="A2" s="97" t="s">
        <v>112</v>
      </c>
      <c r="B2" s="104"/>
      <c r="C2" s="98"/>
    </row>
    <row r="3" spans="1:3" ht="15" customHeight="1" x14ac:dyDescent="0.3">
      <c r="A3" s="97" t="s">
        <v>0</v>
      </c>
      <c r="B3" s="104"/>
      <c r="C3" s="98"/>
    </row>
    <row r="4" spans="1:3" ht="15" customHeight="1" x14ac:dyDescent="0.3">
      <c r="A4" s="97" t="s">
        <v>1</v>
      </c>
      <c r="B4" s="104"/>
      <c r="C4" s="98"/>
    </row>
    <row r="5" spans="1:3" ht="15" customHeight="1" thickBot="1" x14ac:dyDescent="0.35">
      <c r="A5" s="99"/>
      <c r="B5" s="105"/>
      <c r="C5" s="100"/>
    </row>
    <row r="6" spans="1:3" ht="15" thickBot="1" x14ac:dyDescent="0.35"/>
    <row r="7" spans="1:3" ht="30" customHeight="1" thickBot="1" x14ac:dyDescent="0.35">
      <c r="A7" s="106" t="s">
        <v>2</v>
      </c>
      <c r="B7" s="107"/>
      <c r="C7" s="108"/>
    </row>
    <row r="8" spans="1:3" ht="85.2" customHeight="1" x14ac:dyDescent="0.3">
      <c r="A8" s="5" t="s">
        <v>3</v>
      </c>
      <c r="B8" s="6" t="s">
        <v>59</v>
      </c>
      <c r="C8" s="7" t="s">
        <v>4</v>
      </c>
    </row>
    <row r="9" spans="1:3" x14ac:dyDescent="0.3">
      <c r="A9" s="46" t="s">
        <v>5</v>
      </c>
      <c r="B9" s="50"/>
      <c r="C9" s="77">
        <f>ROUND(B9,2)</f>
        <v>0</v>
      </c>
    </row>
    <row r="10" spans="1:3" x14ac:dyDescent="0.3">
      <c r="A10" s="46" t="s">
        <v>107</v>
      </c>
      <c r="B10" s="50"/>
      <c r="C10" s="77">
        <f t="shared" ref="C10:C30" si="0">ROUND(B10,2)</f>
        <v>0</v>
      </c>
    </row>
    <row r="11" spans="1:3" x14ac:dyDescent="0.3">
      <c r="A11" s="46" t="s">
        <v>108</v>
      </c>
      <c r="B11" s="50"/>
      <c r="C11" s="77">
        <f t="shared" si="0"/>
        <v>0</v>
      </c>
    </row>
    <row r="12" spans="1:3" x14ac:dyDescent="0.3">
      <c r="A12" s="46" t="s">
        <v>109</v>
      </c>
      <c r="B12" s="50"/>
      <c r="C12" s="77">
        <f t="shared" si="0"/>
        <v>0</v>
      </c>
    </row>
    <row r="13" spans="1:3" x14ac:dyDescent="0.3">
      <c r="A13" s="46" t="s">
        <v>110</v>
      </c>
      <c r="B13" s="50"/>
      <c r="C13" s="77">
        <f t="shared" si="0"/>
        <v>0</v>
      </c>
    </row>
    <row r="14" spans="1:3" x14ac:dyDescent="0.3">
      <c r="A14" s="46" t="s">
        <v>6</v>
      </c>
      <c r="B14" s="50"/>
      <c r="C14" s="77">
        <f t="shared" si="0"/>
        <v>0</v>
      </c>
    </row>
    <row r="15" spans="1:3" x14ac:dyDescent="0.3">
      <c r="A15" s="46" t="s">
        <v>7</v>
      </c>
      <c r="B15" s="50"/>
      <c r="C15" s="77">
        <f t="shared" si="0"/>
        <v>0</v>
      </c>
    </row>
    <row r="16" spans="1:3" x14ac:dyDescent="0.3">
      <c r="A16" s="46" t="s">
        <v>8</v>
      </c>
      <c r="B16" s="50"/>
      <c r="C16" s="77">
        <f t="shared" si="0"/>
        <v>0</v>
      </c>
    </row>
    <row r="17" spans="1:3" x14ac:dyDescent="0.3">
      <c r="A17" s="46" t="s">
        <v>9</v>
      </c>
      <c r="B17" s="50"/>
      <c r="C17" s="77">
        <f t="shared" si="0"/>
        <v>0</v>
      </c>
    </row>
    <row r="18" spans="1:3" x14ac:dyDescent="0.3">
      <c r="A18" s="46" t="s">
        <v>10</v>
      </c>
      <c r="B18" s="50"/>
      <c r="C18" s="77">
        <f t="shared" si="0"/>
        <v>0</v>
      </c>
    </row>
    <row r="19" spans="1:3" x14ac:dyDescent="0.3">
      <c r="A19" s="47" t="s">
        <v>11</v>
      </c>
      <c r="B19" s="50"/>
      <c r="C19" s="77">
        <f t="shared" si="0"/>
        <v>0</v>
      </c>
    </row>
    <row r="20" spans="1:3" x14ac:dyDescent="0.3">
      <c r="A20" s="47" t="s">
        <v>12</v>
      </c>
      <c r="B20" s="50"/>
      <c r="C20" s="77">
        <f t="shared" si="0"/>
        <v>0</v>
      </c>
    </row>
    <row r="21" spans="1:3" x14ac:dyDescent="0.3">
      <c r="A21" s="47" t="s">
        <v>13</v>
      </c>
      <c r="B21" s="50"/>
      <c r="C21" s="77">
        <f t="shared" si="0"/>
        <v>0</v>
      </c>
    </row>
    <row r="22" spans="1:3" x14ac:dyDescent="0.3">
      <c r="A22" s="47" t="s">
        <v>14</v>
      </c>
      <c r="B22" s="50"/>
      <c r="C22" s="77">
        <f t="shared" si="0"/>
        <v>0</v>
      </c>
    </row>
    <row r="23" spans="1:3" x14ac:dyDescent="0.3">
      <c r="A23" s="47" t="s">
        <v>15</v>
      </c>
      <c r="B23" s="50"/>
      <c r="C23" s="77">
        <f t="shared" si="0"/>
        <v>0</v>
      </c>
    </row>
    <row r="24" spans="1:3" x14ac:dyDescent="0.3">
      <c r="A24" s="47" t="s">
        <v>16</v>
      </c>
      <c r="B24" s="50"/>
      <c r="C24" s="77">
        <f t="shared" si="0"/>
        <v>0</v>
      </c>
    </row>
    <row r="25" spans="1:3" x14ac:dyDescent="0.3">
      <c r="A25" s="47" t="s">
        <v>17</v>
      </c>
      <c r="B25" s="50"/>
      <c r="C25" s="77">
        <f t="shared" si="0"/>
        <v>0</v>
      </c>
    </row>
    <row r="26" spans="1:3" x14ac:dyDescent="0.3">
      <c r="A26" s="47" t="s">
        <v>18</v>
      </c>
      <c r="B26" s="50"/>
      <c r="C26" s="77">
        <f t="shared" si="0"/>
        <v>0</v>
      </c>
    </row>
    <row r="27" spans="1:3" x14ac:dyDescent="0.3">
      <c r="A27" s="47" t="s">
        <v>19</v>
      </c>
      <c r="B27" s="50"/>
      <c r="C27" s="77">
        <f t="shared" si="0"/>
        <v>0</v>
      </c>
    </row>
    <row r="28" spans="1:3" x14ac:dyDescent="0.3">
      <c r="A28" s="47" t="s">
        <v>20</v>
      </c>
      <c r="B28" s="50"/>
      <c r="C28" s="77">
        <f t="shared" si="0"/>
        <v>0</v>
      </c>
    </row>
    <row r="29" spans="1:3" x14ac:dyDescent="0.3">
      <c r="A29" s="47" t="s">
        <v>38</v>
      </c>
      <c r="B29" s="51"/>
      <c r="C29" s="77">
        <f t="shared" si="0"/>
        <v>0</v>
      </c>
    </row>
    <row r="30" spans="1:3" x14ac:dyDescent="0.3">
      <c r="A30" s="47" t="s">
        <v>21</v>
      </c>
      <c r="B30" s="51"/>
      <c r="C30" s="77">
        <f t="shared" si="0"/>
        <v>0</v>
      </c>
    </row>
    <row r="31" spans="1:3" ht="45" customHeight="1" x14ac:dyDescent="0.3">
      <c r="A31" s="109" t="s">
        <v>114</v>
      </c>
      <c r="B31" s="110"/>
      <c r="C31" s="89">
        <f>SUM(C9:C30)</f>
        <v>0</v>
      </c>
    </row>
    <row r="32" spans="1:3" ht="15" thickBot="1" x14ac:dyDescent="0.35">
      <c r="A32" s="47" t="s">
        <v>60</v>
      </c>
      <c r="B32" s="51"/>
      <c r="C32" s="77">
        <f>ROUND(B32,2)</f>
        <v>0</v>
      </c>
    </row>
    <row r="33" spans="1:3" ht="49.8" customHeight="1" thickBot="1" x14ac:dyDescent="0.35">
      <c r="A33" s="101" t="s">
        <v>115</v>
      </c>
      <c r="B33" s="102"/>
      <c r="C33" s="48">
        <f>SUM(C31,C32)</f>
        <v>0</v>
      </c>
    </row>
  </sheetData>
  <mergeCells count="8">
    <mergeCell ref="A33:B33"/>
    <mergeCell ref="A1:C1"/>
    <mergeCell ref="A2:C2"/>
    <mergeCell ref="A3:C3"/>
    <mergeCell ref="A4:C4"/>
    <mergeCell ref="A5:C5"/>
    <mergeCell ref="A7:C7"/>
    <mergeCell ref="A31:B31"/>
  </mergeCells>
  <pageMargins left="0.7" right="0.7" top="0.78740157499999996" bottom="0.78740157499999996" header="0.3" footer="0.3"/>
  <pageSetup paperSize="9" scale="78" orientation="landscape" r:id="rId1"/>
  <ignoredErrors>
    <ignoredError sqref="C3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27927-144B-4CDD-81B2-D6BC6D64F4FE}">
  <sheetPr>
    <pageSetUpPr fitToPage="1"/>
  </sheetPr>
  <dimension ref="A1:K20"/>
  <sheetViews>
    <sheetView showGridLines="0" zoomScale="85" zoomScaleNormal="85" workbookViewId="0">
      <selection activeCell="D9" sqref="D9"/>
    </sheetView>
  </sheetViews>
  <sheetFormatPr defaultRowHeight="14.4" x14ac:dyDescent="0.3"/>
  <cols>
    <col min="1" max="1" width="30.88671875" customWidth="1"/>
    <col min="2" max="8" width="25.6640625" customWidth="1"/>
    <col min="9" max="9" width="45.5546875" customWidth="1"/>
    <col min="10" max="10" width="10.44140625" customWidth="1"/>
  </cols>
  <sheetData>
    <row r="1" spans="1:11" ht="15" customHeight="1" x14ac:dyDescent="0.3">
      <c r="A1" s="95"/>
      <c r="B1" s="103"/>
      <c r="C1" s="103"/>
      <c r="D1" s="103"/>
      <c r="E1" s="103"/>
      <c r="F1" s="103"/>
      <c r="G1" s="103"/>
      <c r="H1" s="103"/>
      <c r="I1" s="96"/>
    </row>
    <row r="2" spans="1:11" ht="15" customHeight="1" x14ac:dyDescent="0.3">
      <c r="A2" s="97" t="s">
        <v>112</v>
      </c>
      <c r="B2" s="104"/>
      <c r="C2" s="104"/>
      <c r="D2" s="104"/>
      <c r="E2" s="104"/>
      <c r="F2" s="104"/>
      <c r="G2" s="104"/>
      <c r="H2" s="104"/>
      <c r="I2" s="98"/>
    </row>
    <row r="3" spans="1:11" ht="15" customHeight="1" x14ac:dyDescent="0.3">
      <c r="A3" s="97" t="s">
        <v>0</v>
      </c>
      <c r="B3" s="104"/>
      <c r="C3" s="104"/>
      <c r="D3" s="104"/>
      <c r="E3" s="104"/>
      <c r="F3" s="104"/>
      <c r="G3" s="104"/>
      <c r="H3" s="104"/>
      <c r="I3" s="98"/>
    </row>
    <row r="4" spans="1:11" ht="15" customHeight="1" x14ac:dyDescent="0.3">
      <c r="A4" s="97" t="s">
        <v>1</v>
      </c>
      <c r="B4" s="104"/>
      <c r="C4" s="104"/>
      <c r="D4" s="104"/>
      <c r="E4" s="104"/>
      <c r="F4" s="104"/>
      <c r="G4" s="104"/>
      <c r="H4" s="104"/>
      <c r="I4" s="98"/>
    </row>
    <row r="5" spans="1:11" ht="15" customHeight="1" thickBot="1" x14ac:dyDescent="0.35">
      <c r="A5" s="99"/>
      <c r="B5" s="105"/>
      <c r="C5" s="105"/>
      <c r="D5" s="105"/>
      <c r="E5" s="105"/>
      <c r="F5" s="105"/>
      <c r="G5" s="105"/>
      <c r="H5" s="105"/>
      <c r="I5" s="100"/>
    </row>
    <row r="6" spans="1:11" ht="15" thickBot="1" x14ac:dyDescent="0.35"/>
    <row r="7" spans="1:11" ht="30" customHeight="1" thickBot="1" x14ac:dyDescent="0.35">
      <c r="A7" s="106" t="s">
        <v>27</v>
      </c>
      <c r="B7" s="107"/>
      <c r="C7" s="107"/>
      <c r="D7" s="107"/>
      <c r="E7" s="107"/>
      <c r="F7" s="107"/>
      <c r="G7" s="107"/>
      <c r="H7" s="107"/>
      <c r="I7" s="108"/>
    </row>
    <row r="8" spans="1:11" ht="160.94999999999999" customHeight="1" thickBot="1" x14ac:dyDescent="0.35">
      <c r="A8" s="2" t="s">
        <v>67</v>
      </c>
      <c r="B8" s="3" t="s">
        <v>28</v>
      </c>
      <c r="C8" s="3" t="s">
        <v>29</v>
      </c>
      <c r="D8" s="4" t="s">
        <v>61</v>
      </c>
      <c r="E8" s="4" t="s">
        <v>30</v>
      </c>
      <c r="F8" s="4" t="s">
        <v>87</v>
      </c>
      <c r="G8" s="12" t="s">
        <v>88</v>
      </c>
      <c r="H8" s="12" t="s">
        <v>31</v>
      </c>
      <c r="I8" s="13" t="s">
        <v>32</v>
      </c>
    </row>
    <row r="9" spans="1:11" ht="25.2" customHeight="1" x14ac:dyDescent="0.3">
      <c r="A9" s="111" t="s">
        <v>33</v>
      </c>
      <c r="B9" s="30" t="s">
        <v>34</v>
      </c>
      <c r="C9" s="31" t="s">
        <v>35</v>
      </c>
      <c r="D9" s="52"/>
      <c r="E9" s="19">
        <f>ROUND(D9,2)</f>
        <v>0</v>
      </c>
      <c r="F9" s="52"/>
      <c r="G9" s="19">
        <f>ROUND(F9,2)</f>
        <v>0</v>
      </c>
      <c r="H9" s="42">
        <v>44</v>
      </c>
      <c r="I9" s="87">
        <f>((E9*(H9*0))+((H9*0)*G9*12))+((E9*(H9*0))+((H9*0)*G9*12))+((E9*(H9*0.25))+((H9*0.25)*G9*12))+((E9*(H9*0.25))+((H9*0.5)*G9*12))+((E9*(H9*0.25))+((H9*0.75)*G9*12))+((E9*(H9*0.25))+((H9*1)*G9*12))</f>
        <v>0</v>
      </c>
      <c r="J9" s="83"/>
    </row>
    <row r="10" spans="1:11" ht="25.2" customHeight="1" x14ac:dyDescent="0.3">
      <c r="A10" s="112"/>
      <c r="B10" s="32" t="s">
        <v>36</v>
      </c>
      <c r="C10" s="33" t="s">
        <v>37</v>
      </c>
      <c r="D10" s="53"/>
      <c r="E10" s="19">
        <f t="shared" ref="E10:E19" si="0">ROUND(D10,2)</f>
        <v>0</v>
      </c>
      <c r="F10" s="53"/>
      <c r="G10" s="19">
        <f t="shared" ref="G10:G19" si="1">ROUND(F10,2)</f>
        <v>0</v>
      </c>
      <c r="H10" s="42">
        <v>45</v>
      </c>
      <c r="I10" s="87">
        <f>((E10*(H10*0))+((H10*0)*G10*12))+((E10*(H10*0))+((H10*0)*G10*12))+((E10*(H10*0.25))+((H10*0.25)*G10*12))+((E10*(H10*0.25))+((H10*0.5)*G10*12))+((E10*(H10*0.25))+((H10*0.75)*G10*12))+((E10*(H10*0.25))+((H10*1)*G10*12))</f>
        <v>0</v>
      </c>
    </row>
    <row r="11" spans="1:11" ht="30.6" customHeight="1" x14ac:dyDescent="0.3">
      <c r="A11" s="88" t="s">
        <v>38</v>
      </c>
      <c r="B11" s="30" t="s">
        <v>34</v>
      </c>
      <c r="C11" s="31" t="s">
        <v>39</v>
      </c>
      <c r="D11" s="54"/>
      <c r="E11" s="19">
        <f t="shared" si="0"/>
        <v>0</v>
      </c>
      <c r="F11" s="54"/>
      <c r="G11" s="19">
        <f t="shared" si="1"/>
        <v>0</v>
      </c>
      <c r="H11" s="42">
        <v>16</v>
      </c>
      <c r="I11" s="87">
        <f>((E11*(H11*0))+((H11*0)*G11*12))+((E11*(H11*0))+((H11*0)*G11*12))+((E11*(H11*0.25))+((H11*0.25)*G11*12))+((E11*(H11*0.25))+((H11*0.5)*G11*12))+((E11*(H11*0.25))+((H11*0.75)*G11*12))+((E11*(H11*0.25))+((H11*1)*G11*12))</f>
        <v>0</v>
      </c>
    </row>
    <row r="12" spans="1:11" ht="25.2" customHeight="1" x14ac:dyDescent="0.3">
      <c r="A12" s="63" t="s">
        <v>40</v>
      </c>
      <c r="B12" s="34" t="s">
        <v>34</v>
      </c>
      <c r="C12" s="35" t="s">
        <v>41</v>
      </c>
      <c r="D12" s="54"/>
      <c r="E12" s="19">
        <f t="shared" si="0"/>
        <v>0</v>
      </c>
      <c r="F12" s="54"/>
      <c r="G12" s="19">
        <f t="shared" si="1"/>
        <v>0</v>
      </c>
      <c r="H12" s="42">
        <v>24</v>
      </c>
      <c r="I12" s="87">
        <f>((E12*(H12*0))+((H12*0)*G12*12))+((E12*(H12*0))+((H12*0)*G12*12))+((E12*(H12*0.25))+((H12*0.25)*G12*12))+((E12*(H12*0.25))+((H12*0.5)*G12*12))+((E12*(H12*0.25))+((H12*0.75)*G12*12))+((E12*(H12*0.25))+((H12*1)*G12*12))</f>
        <v>0</v>
      </c>
    </row>
    <row r="13" spans="1:11" ht="25.2" customHeight="1" x14ac:dyDescent="0.3">
      <c r="A13" s="62" t="s">
        <v>42</v>
      </c>
      <c r="B13" s="32" t="s">
        <v>43</v>
      </c>
      <c r="C13" s="33" t="s">
        <v>44</v>
      </c>
      <c r="D13" s="53"/>
      <c r="E13" s="19">
        <f t="shared" si="0"/>
        <v>0</v>
      </c>
      <c r="F13" s="53"/>
      <c r="G13" s="19">
        <f t="shared" si="1"/>
        <v>0</v>
      </c>
      <c r="H13" s="43">
        <v>11</v>
      </c>
      <c r="I13" s="87">
        <f>((E13*(H13*0))+((H13*0)*G13*12))+((E13*(H13*0))+((H13*0)*G13*12))+((E13*(H13*0.25))+((H13*0.25)*G13*12))+((E13*(H13*0.25))+((H13*0.5)*G13*12))+((E13*(H13*0.25))+((H13*0.75)*G13*12))+((E13*(H13*0.25))+((H13*1)*G13*12))</f>
        <v>0</v>
      </c>
    </row>
    <row r="14" spans="1:11" ht="25.2" customHeight="1" x14ac:dyDescent="0.3">
      <c r="A14" s="113" t="s">
        <v>45</v>
      </c>
      <c r="B14" s="32" t="s">
        <v>46</v>
      </c>
      <c r="C14" s="36" t="s">
        <v>47</v>
      </c>
      <c r="D14" s="53"/>
      <c r="E14" s="19">
        <f t="shared" si="0"/>
        <v>0</v>
      </c>
      <c r="F14" s="53"/>
      <c r="G14" s="19">
        <f t="shared" si="1"/>
        <v>0</v>
      </c>
      <c r="H14" s="43">
        <v>3</v>
      </c>
      <c r="I14" s="87">
        <f>((E14*(H14*0))+((H14*0)*G14*12))+((E14*(H14*0))+((H14*0)*G14*12))+((E14*(H14*0))+((H14*0)*G14*12))+((E14*(H14*(1/3)))+((H14*(1/3))*G14*12))+((E14*(H14*(1/3)))+((H14*(2/3))*G14*12))+((E14*(H14*(1/3)))+((H14*(3/3))*G14*12))</f>
        <v>0</v>
      </c>
      <c r="J14" s="85"/>
      <c r="K14" s="86"/>
    </row>
    <row r="15" spans="1:11" ht="25.2" customHeight="1" x14ac:dyDescent="0.3">
      <c r="A15" s="111"/>
      <c r="B15" s="32" t="s">
        <v>48</v>
      </c>
      <c r="C15" s="36" t="s">
        <v>49</v>
      </c>
      <c r="D15" s="53"/>
      <c r="E15" s="19">
        <f t="shared" si="0"/>
        <v>0</v>
      </c>
      <c r="F15" s="53"/>
      <c r="G15" s="19">
        <f t="shared" si="1"/>
        <v>0</v>
      </c>
      <c r="H15" s="43">
        <v>25</v>
      </c>
      <c r="I15" s="87">
        <f>((E15*(H15*0))+((H15*0)*G15*12))+((E15*(H15*0))+((H15*0)*G15*12))+((E15*(H15*0.25))+((H15*0.25)*G15*12))+((E15*(H15*0.25))+((H15*0.5)*G15*12))+((E15*(H15*0.25))+((H15*0.75)*G15*12))+((E15*(H15*0.25))+((H15*1)*G15*12))</f>
        <v>0</v>
      </c>
    </row>
    <row r="16" spans="1:11" ht="25.2" customHeight="1" x14ac:dyDescent="0.3">
      <c r="A16" s="113" t="s">
        <v>66</v>
      </c>
      <c r="B16" s="32" t="s">
        <v>50</v>
      </c>
      <c r="C16" s="36" t="s">
        <v>51</v>
      </c>
      <c r="D16" s="53"/>
      <c r="E16" s="19">
        <f t="shared" si="0"/>
        <v>0</v>
      </c>
      <c r="F16" s="53"/>
      <c r="G16" s="19">
        <f t="shared" si="1"/>
        <v>0</v>
      </c>
      <c r="H16" s="43">
        <v>1</v>
      </c>
      <c r="I16" s="87">
        <f>((E16*(H16*0))+((H16*0)*G16*12))+((E16*(H16*0))+((H16*0)*G16*12))+((E16*(H16*1))+((H16*1)*G16*12))+((E16*(H16*0))+((H16*1)*G16*12))+((E16*(H16*0))+((H16*1)*G16*12))+((E16*(H16*0))+((H16*1)*G16*12))</f>
        <v>0</v>
      </c>
      <c r="J16" s="85"/>
      <c r="K16" s="86"/>
    </row>
    <row r="17" spans="1:9" ht="25.2" customHeight="1" x14ac:dyDescent="0.3">
      <c r="A17" s="114"/>
      <c r="B17" s="32" t="s">
        <v>52</v>
      </c>
      <c r="C17" s="36" t="s">
        <v>53</v>
      </c>
      <c r="D17" s="53"/>
      <c r="E17" s="19">
        <f t="shared" si="0"/>
        <v>0</v>
      </c>
      <c r="F17" s="53"/>
      <c r="G17" s="19">
        <f t="shared" si="1"/>
        <v>0</v>
      </c>
      <c r="H17" s="43">
        <v>18</v>
      </c>
      <c r="I17" s="87">
        <f>((E17*(H17*0))+((H17*0)*G17*12))+((E17*(H17*0))+((H17*0)*G17*12))+((E17*(H17*0.25))+((H17*0.25)*G17*12))+((E17*(H17*0.25))+((H17*0.5)*G17*12))+((E17*(H17*0.25))+((H17*0.75)*G17*12))+((E17*(H17*0.25))+((H17*1)*G17*12))</f>
        <v>0</v>
      </c>
    </row>
    <row r="18" spans="1:9" ht="25.2" customHeight="1" x14ac:dyDescent="0.3">
      <c r="A18" s="115"/>
      <c r="B18" s="32" t="s">
        <v>54</v>
      </c>
      <c r="C18" s="36" t="s">
        <v>55</v>
      </c>
      <c r="D18" s="53"/>
      <c r="E18" s="19">
        <f t="shared" si="0"/>
        <v>0</v>
      </c>
      <c r="F18" s="53"/>
      <c r="G18" s="19">
        <f t="shared" si="1"/>
        <v>0</v>
      </c>
      <c r="H18" s="43">
        <v>36</v>
      </c>
      <c r="I18" s="87">
        <f>((E18*(H18*0))+((H18*0)*G18*12))+((E18*(H18*0))+((H18*0)*G18*12))+((E18*(H18*0.25))+((H18*0.25)*G18*12))+((E18*(H18*0.25))+((H18*0.5)*G18*12))+((E18*(H18*0.25))+((H18*0.75)*G18*12))+((E18*(H18*0.25))+((H18*1)*G18*12))</f>
        <v>0</v>
      </c>
    </row>
    <row r="19" spans="1:9" ht="25.2" customHeight="1" thickBot="1" x14ac:dyDescent="0.35">
      <c r="A19" s="61" t="s">
        <v>21</v>
      </c>
      <c r="B19" s="37" t="s">
        <v>56</v>
      </c>
      <c r="C19" s="38" t="s">
        <v>51</v>
      </c>
      <c r="D19" s="55"/>
      <c r="E19" s="19">
        <f t="shared" si="0"/>
        <v>0</v>
      </c>
      <c r="F19" s="55"/>
      <c r="G19" s="19">
        <f t="shared" si="1"/>
        <v>0</v>
      </c>
      <c r="H19" s="44">
        <v>200</v>
      </c>
      <c r="I19" s="87">
        <f>((E19*(H19*0))+((H19*0)*G19*12))+((E19*(H19*0))+((H19*0)*G19*12))+((E19*(H19*0.25))+((H19*0.25)*G19*12))+((E19*(H19*0.25))+((H19*0.5)*G19*12))+((E19*(H19*0.25))+((H19*0.75)*G19*12))+((E19*(H19*0.25))+((H19*1)*G19*12))</f>
        <v>0</v>
      </c>
    </row>
    <row r="20" spans="1:9" ht="49.95" customHeight="1" thickBot="1" x14ac:dyDescent="0.35">
      <c r="A20" s="116" t="s">
        <v>65</v>
      </c>
      <c r="B20" s="117"/>
      <c r="C20" s="117"/>
      <c r="D20" s="117"/>
      <c r="E20" s="117"/>
      <c r="F20" s="117"/>
      <c r="G20" s="117"/>
      <c r="H20" s="118"/>
      <c r="I20" s="17">
        <f>SUM(I9:I19)</f>
        <v>0</v>
      </c>
    </row>
  </sheetData>
  <mergeCells count="10">
    <mergeCell ref="A9:A10"/>
    <mergeCell ref="A14:A15"/>
    <mergeCell ref="A16:A18"/>
    <mergeCell ref="A20:H20"/>
    <mergeCell ref="A1:I1"/>
    <mergeCell ref="A2:I2"/>
    <mergeCell ref="A3:I3"/>
    <mergeCell ref="A4:I4"/>
    <mergeCell ref="A5:I5"/>
    <mergeCell ref="A7:I7"/>
  </mergeCells>
  <pageMargins left="0.7" right="0.7" top="0.78740157499999996" bottom="0.78740157499999996" header="0.3" footer="0.3"/>
  <pageSetup paperSize="9" scale="51" orientation="landscape" r:id="rId1"/>
  <ignoredErrors>
    <ignoredError sqref="I14 I16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C2D80-DD99-41AB-BBE9-929395791D7E}">
  <sheetPr>
    <pageSetUpPr fitToPage="1"/>
  </sheetPr>
  <dimension ref="A1:F22"/>
  <sheetViews>
    <sheetView showGridLines="0" topLeftCell="A9" zoomScale="85" zoomScaleNormal="85" workbookViewId="0">
      <selection activeCell="B10" sqref="B10"/>
    </sheetView>
  </sheetViews>
  <sheetFormatPr defaultRowHeight="14.4" x14ac:dyDescent="0.3"/>
  <cols>
    <col min="1" max="1" width="34.6640625" customWidth="1"/>
    <col min="2" max="2" width="37.33203125" customWidth="1"/>
    <col min="3" max="3" width="37.6640625" customWidth="1"/>
    <col min="4" max="4" width="38.33203125" customWidth="1"/>
    <col min="5" max="5" width="40.88671875" customWidth="1"/>
    <col min="6" max="6" width="40.6640625" customWidth="1"/>
  </cols>
  <sheetData>
    <row r="1" spans="1:6" ht="15" customHeight="1" x14ac:dyDescent="0.3">
      <c r="A1" s="128"/>
      <c r="B1" s="129"/>
      <c r="C1" s="129"/>
      <c r="D1" s="129"/>
      <c r="E1" s="129"/>
      <c r="F1" s="130"/>
    </row>
    <row r="2" spans="1:6" ht="15" customHeight="1" x14ac:dyDescent="0.3">
      <c r="A2" s="97" t="s">
        <v>112</v>
      </c>
      <c r="B2" s="104"/>
      <c r="C2" s="104"/>
      <c r="D2" s="104"/>
      <c r="E2" s="104"/>
      <c r="F2" s="98"/>
    </row>
    <row r="3" spans="1:6" ht="15" customHeight="1" x14ac:dyDescent="0.3">
      <c r="A3" s="97" t="s">
        <v>0</v>
      </c>
      <c r="B3" s="104"/>
      <c r="C3" s="104"/>
      <c r="D3" s="104"/>
      <c r="E3" s="104"/>
      <c r="F3" s="98"/>
    </row>
    <row r="4" spans="1:6" ht="15" customHeight="1" x14ac:dyDescent="0.3">
      <c r="A4" s="97" t="s">
        <v>1</v>
      </c>
      <c r="B4" s="104"/>
      <c r="C4" s="104"/>
      <c r="D4" s="104"/>
      <c r="E4" s="104"/>
      <c r="F4" s="98"/>
    </row>
    <row r="5" spans="1:6" ht="15" customHeight="1" thickBot="1" x14ac:dyDescent="0.35">
      <c r="A5" s="99"/>
      <c r="B5" s="105"/>
      <c r="C5" s="105"/>
      <c r="D5" s="105"/>
      <c r="E5" s="105"/>
      <c r="F5" s="100"/>
    </row>
    <row r="6" spans="1:6" ht="15" thickBot="1" x14ac:dyDescent="0.35"/>
    <row r="7" spans="1:6" ht="30" customHeight="1" thickBot="1" x14ac:dyDescent="0.35">
      <c r="A7" s="106" t="s">
        <v>68</v>
      </c>
      <c r="B7" s="107"/>
      <c r="C7" s="107"/>
      <c r="D7" s="107"/>
      <c r="E7" s="107"/>
      <c r="F7" s="108"/>
    </row>
    <row r="8" spans="1:6" ht="25.2" customHeight="1" thickBot="1" x14ac:dyDescent="0.35">
      <c r="A8" s="119" t="s">
        <v>101</v>
      </c>
      <c r="B8" s="120"/>
      <c r="C8" s="120"/>
      <c r="D8" s="120"/>
      <c r="E8" s="120"/>
      <c r="F8" s="121"/>
    </row>
    <row r="9" spans="1:6" ht="100.2" customHeight="1" x14ac:dyDescent="0.3">
      <c r="A9" s="8" t="s">
        <v>69</v>
      </c>
      <c r="B9" s="11" t="s">
        <v>89</v>
      </c>
      <c r="C9" s="9" t="s">
        <v>90</v>
      </c>
      <c r="D9" s="9" t="s">
        <v>102</v>
      </c>
      <c r="E9" s="9" t="s">
        <v>103</v>
      </c>
      <c r="F9" s="10" t="s">
        <v>104</v>
      </c>
    </row>
    <row r="10" spans="1:6" ht="30" customHeight="1" x14ac:dyDescent="0.3">
      <c r="A10" s="39" t="s">
        <v>22</v>
      </c>
      <c r="B10" s="56"/>
      <c r="C10" s="20">
        <f>ROUND(B10,2)</f>
        <v>0</v>
      </c>
      <c r="D10" s="125">
        <f>SUM(C10:C14)</f>
        <v>0</v>
      </c>
      <c r="E10" s="131">
        <v>72</v>
      </c>
      <c r="F10" s="134">
        <f>D10*E10</f>
        <v>0</v>
      </c>
    </row>
    <row r="11" spans="1:6" ht="30" customHeight="1" x14ac:dyDescent="0.3">
      <c r="A11" s="39" t="s">
        <v>23</v>
      </c>
      <c r="B11" s="56"/>
      <c r="C11" s="20">
        <f>ROUND(B11,2)</f>
        <v>0</v>
      </c>
      <c r="D11" s="126"/>
      <c r="E11" s="132"/>
      <c r="F11" s="135"/>
    </row>
    <row r="12" spans="1:6" ht="30" customHeight="1" x14ac:dyDescent="0.3">
      <c r="A12" s="39" t="s">
        <v>24</v>
      </c>
      <c r="B12" s="56"/>
      <c r="C12" s="20">
        <f>ROUND(B12,2)</f>
        <v>0</v>
      </c>
      <c r="D12" s="126"/>
      <c r="E12" s="132"/>
      <c r="F12" s="135"/>
    </row>
    <row r="13" spans="1:6" ht="30" customHeight="1" x14ac:dyDescent="0.3">
      <c r="A13" s="90" t="s">
        <v>117</v>
      </c>
      <c r="B13" s="91"/>
      <c r="C13" s="20">
        <f>ROUND(B13,2)</f>
        <v>0</v>
      </c>
      <c r="D13" s="126"/>
      <c r="E13" s="132"/>
      <c r="F13" s="135"/>
    </row>
    <row r="14" spans="1:6" ht="30" customHeight="1" thickBot="1" x14ac:dyDescent="0.35">
      <c r="A14" s="40" t="s">
        <v>62</v>
      </c>
      <c r="B14" s="57"/>
      <c r="C14" s="20">
        <f>ROUND(B14,2)</f>
        <v>0</v>
      </c>
      <c r="D14" s="127"/>
      <c r="E14" s="133"/>
      <c r="F14" s="136"/>
    </row>
    <row r="15" spans="1:6" ht="21.6" customHeight="1" thickBot="1" x14ac:dyDescent="0.35">
      <c r="A15" s="119" t="s">
        <v>25</v>
      </c>
      <c r="B15" s="120"/>
      <c r="C15" s="120"/>
      <c r="D15" s="120"/>
      <c r="E15" s="120"/>
      <c r="F15" s="121"/>
    </row>
    <row r="16" spans="1:6" ht="100.2" customHeight="1" x14ac:dyDescent="0.3">
      <c r="A16" s="14" t="s">
        <v>69</v>
      </c>
      <c r="B16" s="11" t="s">
        <v>70</v>
      </c>
      <c r="C16" s="9" t="s">
        <v>71</v>
      </c>
      <c r="D16" s="9" t="s">
        <v>72</v>
      </c>
      <c r="E16" s="49"/>
      <c r="F16" s="10" t="s">
        <v>73</v>
      </c>
    </row>
    <row r="17" spans="1:6" ht="30" customHeight="1" x14ac:dyDescent="0.3">
      <c r="A17" s="39" t="s">
        <v>118</v>
      </c>
      <c r="B17" s="64"/>
      <c r="C17" s="20">
        <f>ROUND(B17,2)</f>
        <v>0</v>
      </c>
      <c r="D17" s="66">
        <v>1440</v>
      </c>
      <c r="E17" s="67"/>
      <c r="F17" s="68">
        <f>C17*D17</f>
        <v>0</v>
      </c>
    </row>
    <row r="18" spans="1:6" ht="100.2" customHeight="1" x14ac:dyDescent="0.3">
      <c r="A18" s="5" t="s">
        <v>69</v>
      </c>
      <c r="B18" s="65" t="s">
        <v>74</v>
      </c>
      <c r="C18" s="6" t="s">
        <v>75</v>
      </c>
      <c r="D18" s="16" t="s">
        <v>85</v>
      </c>
      <c r="E18" s="16" t="s">
        <v>76</v>
      </c>
      <c r="F18" s="7" t="s">
        <v>77</v>
      </c>
    </row>
    <row r="19" spans="1:6" ht="43.2" x14ac:dyDescent="0.3">
      <c r="A19" s="39" t="s">
        <v>99</v>
      </c>
      <c r="B19" s="56"/>
      <c r="C19" s="20">
        <f>ROUND(B19,2)</f>
        <v>0</v>
      </c>
      <c r="D19" s="21"/>
      <c r="E19" s="122">
        <v>1</v>
      </c>
      <c r="F19" s="15">
        <f>C19*E19</f>
        <v>0</v>
      </c>
    </row>
    <row r="20" spans="1:6" ht="35.4" customHeight="1" x14ac:dyDescent="0.3">
      <c r="A20" s="39" t="s">
        <v>26</v>
      </c>
      <c r="B20" s="56"/>
      <c r="C20" s="20">
        <f>ROUND(B20,2)</f>
        <v>0</v>
      </c>
      <c r="D20" s="20">
        <v>500000</v>
      </c>
      <c r="E20" s="123"/>
      <c r="F20" s="15">
        <f>C20*E19</f>
        <v>0</v>
      </c>
    </row>
    <row r="21" spans="1:6" ht="45" customHeight="1" thickBot="1" x14ac:dyDescent="0.35">
      <c r="A21" s="41" t="s">
        <v>113</v>
      </c>
      <c r="B21" s="58"/>
      <c r="C21" s="20">
        <f>ROUND(B21,2)</f>
        <v>0</v>
      </c>
      <c r="D21" s="78">
        <v>8000000</v>
      </c>
      <c r="E21" s="124"/>
      <c r="F21" s="15">
        <f>C21*E19</f>
        <v>0</v>
      </c>
    </row>
    <row r="22" spans="1:6" ht="49.95" customHeight="1" thickBot="1" x14ac:dyDescent="0.35">
      <c r="A22" s="116" t="s">
        <v>78</v>
      </c>
      <c r="B22" s="117"/>
      <c r="C22" s="117"/>
      <c r="D22" s="117"/>
      <c r="E22" s="117"/>
      <c r="F22" s="60">
        <f>SUM(F10,F17,F19,F20,F21)</f>
        <v>0</v>
      </c>
    </row>
  </sheetData>
  <mergeCells count="13">
    <mergeCell ref="A15:F15"/>
    <mergeCell ref="E19:E21"/>
    <mergeCell ref="A22:E22"/>
    <mergeCell ref="D10:D14"/>
    <mergeCell ref="A1:F1"/>
    <mergeCell ref="A2:F2"/>
    <mergeCell ref="A3:F3"/>
    <mergeCell ref="A4:F4"/>
    <mergeCell ref="A5:F5"/>
    <mergeCell ref="A8:F8"/>
    <mergeCell ref="E10:E14"/>
    <mergeCell ref="F10:F14"/>
    <mergeCell ref="A7:F7"/>
  </mergeCells>
  <pageMargins left="0.7" right="0.7" top="0.78740157499999996" bottom="0.78740157499999996" header="0.3" footer="0.3"/>
  <pageSetup paperSize="9"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3DA92-2786-4477-8D09-BCB1598EA1C8}">
  <sheetPr>
    <pageSetUpPr fitToPage="1"/>
  </sheetPr>
  <dimension ref="A1:P11"/>
  <sheetViews>
    <sheetView showGridLines="0" tabSelected="1" zoomScale="85" zoomScaleNormal="85" workbookViewId="0">
      <selection activeCell="C9" sqref="C9"/>
    </sheetView>
  </sheetViews>
  <sheetFormatPr defaultRowHeight="14.4" x14ac:dyDescent="0.3"/>
  <cols>
    <col min="1" max="1" width="27.6640625" customWidth="1"/>
    <col min="2" max="2" width="17.6640625" customWidth="1"/>
    <col min="3" max="14" width="30.6640625" customWidth="1"/>
    <col min="15" max="15" width="44.109375" customWidth="1"/>
    <col min="16" max="16" width="20.44140625" customWidth="1"/>
    <col min="17" max="19" width="30.6640625" customWidth="1"/>
  </cols>
  <sheetData>
    <row r="1" spans="1:16" ht="15" customHeight="1" x14ac:dyDescent="0.3">
      <c r="A1" s="95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96"/>
    </row>
    <row r="2" spans="1:16" ht="15" customHeight="1" x14ac:dyDescent="0.3">
      <c r="A2" s="97" t="s">
        <v>112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98"/>
    </row>
    <row r="3" spans="1:16" ht="15" customHeight="1" x14ac:dyDescent="0.3">
      <c r="A3" s="97" t="s">
        <v>0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98"/>
    </row>
    <row r="4" spans="1:16" ht="15" customHeight="1" x14ac:dyDescent="0.3">
      <c r="A4" s="97" t="s">
        <v>1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98"/>
    </row>
    <row r="5" spans="1:16" ht="15" customHeight="1" thickBot="1" x14ac:dyDescent="0.35">
      <c r="A5" s="99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0"/>
    </row>
    <row r="6" spans="1:16" ht="15" thickBot="1" x14ac:dyDescent="0.35"/>
    <row r="7" spans="1:16" ht="30" customHeight="1" thickBot="1" x14ac:dyDescent="0.35">
      <c r="A7" s="106" t="s">
        <v>82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8"/>
    </row>
    <row r="8" spans="1:16" ht="173.4" customHeight="1" x14ac:dyDescent="0.3">
      <c r="A8" s="73" t="s">
        <v>79</v>
      </c>
      <c r="B8" s="6" t="s">
        <v>80</v>
      </c>
      <c r="C8" s="71" t="s">
        <v>91</v>
      </c>
      <c r="D8" s="6" t="s">
        <v>92</v>
      </c>
      <c r="E8" s="71" t="s">
        <v>93</v>
      </c>
      <c r="F8" s="6" t="s">
        <v>94</v>
      </c>
      <c r="G8" s="6" t="s">
        <v>95</v>
      </c>
      <c r="H8" s="6" t="s">
        <v>96</v>
      </c>
      <c r="I8" s="92" t="s">
        <v>119</v>
      </c>
      <c r="J8" s="92" t="s">
        <v>120</v>
      </c>
      <c r="K8" s="71" t="s">
        <v>97</v>
      </c>
      <c r="L8" s="71" t="s">
        <v>98</v>
      </c>
      <c r="M8" s="72" t="s">
        <v>111</v>
      </c>
      <c r="N8" s="72" t="s">
        <v>81</v>
      </c>
      <c r="O8" s="29" t="s">
        <v>105</v>
      </c>
    </row>
    <row r="9" spans="1:16" ht="34.950000000000003" customHeight="1" x14ac:dyDescent="0.3">
      <c r="A9" s="74" t="s">
        <v>33</v>
      </c>
      <c r="B9" s="69" t="s">
        <v>57</v>
      </c>
      <c r="C9" s="53"/>
      <c r="D9" s="22">
        <f>ROUND(C9,2)</f>
        <v>0</v>
      </c>
      <c r="E9" s="137"/>
      <c r="F9" s="139">
        <f>ROUND(E9,2)</f>
        <v>0</v>
      </c>
      <c r="G9" s="52"/>
      <c r="H9" s="22">
        <f>ROUND(G9,2)</f>
        <v>0</v>
      </c>
      <c r="I9" s="53"/>
      <c r="J9" s="70">
        <f>ROUND(I9,2)</f>
        <v>0</v>
      </c>
      <c r="K9" s="53"/>
      <c r="L9" s="70">
        <f>ROUND(K9,2)</f>
        <v>0</v>
      </c>
      <c r="M9" s="70">
        <f>SUM(D9,F9,H9,J9,L9)</f>
        <v>0</v>
      </c>
      <c r="N9" s="43">
        <v>10</v>
      </c>
      <c r="O9" s="84">
        <f>(M9*(N9*0)*12)+(M9*(N9*0)*12)+(M9*(N9*0.25)*12)+(M9*(N9*0.5)*12)+(M9*(N9*0.75)*12)+(M9*(N9*1)*12)</f>
        <v>0</v>
      </c>
      <c r="P9" s="83"/>
    </row>
    <row r="10" spans="1:16" ht="34.950000000000003" customHeight="1" thickBot="1" x14ac:dyDescent="0.35">
      <c r="A10" s="79" t="s">
        <v>38</v>
      </c>
      <c r="B10" s="80" t="s">
        <v>57</v>
      </c>
      <c r="C10" s="59"/>
      <c r="D10" s="81">
        <f>ROUND(C10,2)</f>
        <v>0</v>
      </c>
      <c r="E10" s="138"/>
      <c r="F10" s="140"/>
      <c r="G10" s="59"/>
      <c r="H10" s="81">
        <f>ROUND(G10,2)</f>
        <v>0</v>
      </c>
      <c r="I10" s="59"/>
      <c r="J10" s="81">
        <f>ROUND(I10,2)</f>
        <v>0</v>
      </c>
      <c r="K10" s="59"/>
      <c r="L10" s="81">
        <f>ROUND(K10,2)</f>
        <v>0</v>
      </c>
      <c r="M10" s="81">
        <f>SUM(D10,F9,H10,J10,L10)</f>
        <v>0</v>
      </c>
      <c r="N10" s="82">
        <v>20</v>
      </c>
      <c r="O10" s="84">
        <f>(M10*(N10*0)*12)+(M10*(N10*0)*12)+(M10*(N10*0.25)*12)+(M10*(N10*0.5)*12)+(M10*(N10*0.75)*12)+(M10*(N10*1)*12)</f>
        <v>0</v>
      </c>
      <c r="P10" s="83"/>
    </row>
    <row r="11" spans="1:16" ht="49.95" customHeight="1" thickBot="1" x14ac:dyDescent="0.35">
      <c r="A11" s="116" t="s">
        <v>106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7">
        <f>SUM(O9:O10)</f>
        <v>0</v>
      </c>
    </row>
  </sheetData>
  <mergeCells count="9">
    <mergeCell ref="A11:N11"/>
    <mergeCell ref="A1:O1"/>
    <mergeCell ref="A2:O2"/>
    <mergeCell ref="A3:O3"/>
    <mergeCell ref="A4:O4"/>
    <mergeCell ref="A5:O5"/>
    <mergeCell ref="A7:O7"/>
    <mergeCell ref="E9:E10"/>
    <mergeCell ref="F9:F10"/>
  </mergeCells>
  <pageMargins left="0.7" right="0.7" top="0.78740157499999996" bottom="0.78740157499999996" header="0.3" footer="0.3"/>
  <pageSetup paperSize="9" scale="2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74B29B2C6CE408280DD622D24E19C" ma:contentTypeVersion="4" ma:contentTypeDescription="Vytvoří nový dokument" ma:contentTypeScope="" ma:versionID="0bf348e0408299a87806fd7ec2af9076">
  <xsd:schema xmlns:xsd="http://www.w3.org/2001/XMLSchema" xmlns:xs="http://www.w3.org/2001/XMLSchema" xmlns:p="http://schemas.microsoft.com/office/2006/metadata/properties" xmlns:ns2="fdfc94db-4f4d-43db-b435-118245dc163c" targetNamespace="http://schemas.microsoft.com/office/2006/metadata/properties" ma:root="true" ma:fieldsID="e6f114fa37e31086979b558fde8897e1" ns2:_="">
    <xsd:import namespace="fdfc94db-4f4d-43db-b435-118245dc16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fc94db-4f4d-43db-b435-118245dc16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0075A7-E3D1-4233-A1C4-AFE4FEA3DD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fc94db-4f4d-43db-b435-118245dc16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390902-DDE8-4C2F-BEEF-BCA0C18E65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7F16BC-5E99-48B7-A9A6-1AE1FFE01E83}">
  <ds:schemaRefs>
    <ds:schemaRef ds:uri="http://purl.org/dc/terms/"/>
    <ds:schemaRef ds:uri="http://purl.org/dc/dcmitype/"/>
    <ds:schemaRef ds:uri="http://www.w3.org/XML/1998/namespace"/>
    <ds:schemaRef ds:uri="http://schemas.openxmlformats.org/package/2006/metadata/core-properties"/>
    <ds:schemaRef ds:uri="fdfc94db-4f4d-43db-b435-118245dc163c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Nabídková cena - Souhrn</vt:lpstr>
      <vt:lpstr>Dodání</vt:lpstr>
      <vt:lpstr>Navyšování výkonu nebo kapacity</vt:lpstr>
      <vt:lpstr>Služby</vt:lpstr>
      <vt:lpstr>Navyšování počtu využitel. VM</vt:lpstr>
      <vt:lpstr>Dodání!Oblast_tisku</vt:lpstr>
      <vt:lpstr>'Nabídková cena - Souhrn'!Oblast_tisku</vt:lpstr>
      <vt:lpstr>'Navyšování počtu využitel. VM'!Oblast_tisku</vt:lpstr>
      <vt:lpstr>'Navyšování výkonu nebo kapacity'!Oblast_tisku</vt:lpstr>
      <vt:lpstr>Služby!Oblast_tisku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kosecek@akfiala.cz</dc:creator>
  <cp:keywords/>
  <dc:description/>
  <cp:lastModifiedBy>JUDr. Radim Koseček</cp:lastModifiedBy>
  <cp:revision>1</cp:revision>
  <cp:lastPrinted>2024-12-16T19:55:49Z</cp:lastPrinted>
  <dcterms:created xsi:type="dcterms:W3CDTF">2023-03-03T15:53:12Z</dcterms:created>
  <dcterms:modified xsi:type="dcterms:W3CDTF">2024-12-20T19:41:28Z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0x010100E9974B29B2C6CE408280DD622D24E19C</vt:lpwstr>
  </property>
</Properties>
</file>